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115988\AppData\Local\Microsoft\Windows\INetCache\Content.Outlook\9B1Z5619\"/>
    </mc:Choice>
  </mc:AlternateContent>
  <bookViews>
    <workbookView xWindow="0" yWindow="0" windowWidth="28770" windowHeight="5190" tabRatio="820" activeTab="3"/>
  </bookViews>
  <sheets>
    <sheet name="P&amp;L" sheetId="1" r:id="rId1"/>
    <sheet name="BS" sheetId="2" r:id="rId2"/>
    <sheet name="Wynik odsetkowy" sheetId="3" r:id="rId3"/>
    <sheet name="Przychody prowizyjne" sheetId="4" r:id="rId4"/>
    <sheet name="Koszty działania razem" sheetId="5" r:id="rId5"/>
    <sheet name="Wynik handlowy" sheetId="6" r:id="rId6"/>
    <sheet name="Wynik inwestycyjny" sheetId="7" r:id="rId7"/>
    <sheet name="Należności od klientów" sheetId="8" r:id="rId8"/>
    <sheet name="Inwestycyjne aktywa finansowe" sheetId="9" r:id="rId9"/>
    <sheet name="Rezerwy_RZiS _Q" sheetId="10" r:id="rId10"/>
    <sheet name="Zobowiązania wobec klientów" sheetId="11" r:id="rId11"/>
    <sheet name="Należn. i zob. od banków" sheetId="12" r:id="rId12"/>
    <sheet name="Aktywa i zobow. fin. do obrotu" sheetId="13" r:id="rId13"/>
    <sheet name="Pozostałe przychody operacyjne" sheetId="14" r:id="rId14"/>
    <sheet name="Pozostałe koszty operacyjne" sheetId="15" r:id="rId15"/>
    <sheet name="Rezerwy_RZiS _Q (2)" sheetId="16" state="hidden" r:id="rId16"/>
    <sheet name="Wskaźniki " sheetId="17" r:id="rId17"/>
    <sheet name="Jakość należności od klientów " sheetId="19" r:id="rId18"/>
    <sheet name="Wybrane dane niefinansowe " sheetId="18" r:id="rId19"/>
    <sheet name="Arkusz1" sheetId="21"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s>
  <definedNames>
    <definedName name="\" localSheetId="1">#REF!</definedName>
    <definedName name="\" localSheetId="3">#REF!</definedName>
    <definedName name="\" localSheetId="9">#REF!</definedName>
    <definedName name="\" localSheetId="15">#REF!</definedName>
    <definedName name="\">#REF!</definedName>
    <definedName name="_" localSheetId="1">#REF!</definedName>
    <definedName name="_" localSheetId="3">#REF!</definedName>
    <definedName name="_" localSheetId="9">#REF!</definedName>
    <definedName name="_" localSheetId="15">#REF!</definedName>
    <definedName name="_">#REF!</definedName>
    <definedName name="__" localSheetId="1">#REF!</definedName>
    <definedName name="__" localSheetId="3">#REF!</definedName>
    <definedName name="__" localSheetId="9">#REF!</definedName>
    <definedName name="__" localSheetId="15">#REF!</definedName>
    <definedName name="__">#REF!</definedName>
    <definedName name="___" localSheetId="1">#REF!</definedName>
    <definedName name="___" localSheetId="3">#REF!</definedName>
    <definedName name="___" localSheetId="9">#REF!</definedName>
    <definedName name="___" localSheetId="15">#REF!</definedName>
    <definedName name="___">#REF!</definedName>
    <definedName name="____" localSheetId="1">#REF!</definedName>
    <definedName name="____" localSheetId="3">#REF!</definedName>
    <definedName name="____" localSheetId="9">#REF!</definedName>
    <definedName name="____" localSheetId="15">#REF!</definedName>
    <definedName name="____">#REF!</definedName>
    <definedName name="_____" localSheetId="1">#REF!</definedName>
    <definedName name="_____" localSheetId="3">#REF!</definedName>
    <definedName name="_____" localSheetId="9">#REF!</definedName>
    <definedName name="_____" localSheetId="15">#REF!</definedName>
    <definedName name="_____">#REF!</definedName>
    <definedName name="________" localSheetId="1">#REF!</definedName>
    <definedName name="________" localSheetId="3">#REF!</definedName>
    <definedName name="________" localSheetId="9">#REF!</definedName>
    <definedName name="________" localSheetId="15">#REF!</definedName>
    <definedName name="________">#REF!</definedName>
    <definedName name="_____________" localSheetId="1">#REF!</definedName>
    <definedName name="_____________" localSheetId="3">#REF!</definedName>
    <definedName name="_____________" localSheetId="9">#REF!</definedName>
    <definedName name="_____________" localSheetId="15">#REF!</definedName>
    <definedName name="_____________">#REF!</definedName>
    <definedName name="__________________" localSheetId="1">#REF!</definedName>
    <definedName name="__________________" localSheetId="3">#REF!</definedName>
    <definedName name="__________________" localSheetId="9">#REF!</definedName>
    <definedName name="__________________" localSheetId="15">#REF!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'P&amp;L'!______________________________________wbk1</definedName>
    <definedName name="_____________________________________wbk1" localSheetId="3">'[1]Arkusz1 (2)'!_____________________________________wbk1</definedName>
    <definedName name="_____________________________________wbk1" localSheetId="9">'[1]Arkusz1 (2)'!_____________________________________wbk1</definedName>
    <definedName name="_____________________________________wbk1" localSheetId="15">'[1]Arkusz1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3">'[1]Arkusz1 (2)'!___________________________________wbk1</definedName>
    <definedName name="___________________________________wbk1" localSheetId="9">'[1]Arkusz1 (2)'!___________________________________wbk1</definedName>
    <definedName name="___________________________________wbk1" localSheetId="15">'[1]Arkusz1 (2)'!___________________________________wbk1</definedName>
    <definedName name="___________________________________wbk1">'[1]Arkusz1 (2)'!___________________________________wbk1</definedName>
    <definedName name="___________________________________xliuwt54j27" localSheetId="1">'[3]wybrane dane finansowe 1'!#REF!</definedName>
    <definedName name="___________________________________xliuwt54j27" localSheetId="3">'[3]wybrane dane finansowe 1'!#REF!</definedName>
    <definedName name="___________________________________xliuwt54j27" localSheetId="9">'[3]wybrane dane finansowe 1'!#REF!</definedName>
    <definedName name="___________________________________xliuwt54j27" localSheetId="15">'[3]wybrane dane finansowe 1'!#REF!</definedName>
    <definedName name="___________________________________xliuwt54j27">'[3]wybrane dane finansowe 1'!#REF!</definedName>
    <definedName name="__________________________________wbk1" localSheetId="3">'[4]Depoz. Str. geogr RVIII,S2,s67 '!__________________________________wbk1</definedName>
    <definedName name="__________________________________wbk1" localSheetId="9">'[4]Depoz. Str. geogr RVIII,S2,s67 '!__________________________________wbk1</definedName>
    <definedName name="__________________________________wbk1" localSheetId="15">'[4]Depoz.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1">'[5]wybrane dane finansowe 1'!#REF!</definedName>
    <definedName name="__________________________________xliuwt54j27" localSheetId="3">'[5]wybrane dane finansowe 1'!#REF!</definedName>
    <definedName name="__________________________________xliuwt54j27" localSheetId="9">'[5]wybrane dane finansowe 1'!#REF!</definedName>
    <definedName name="__________________________________xliuwt54j27" localSheetId="15">'[5]wybrane dane finansowe 1'!#REF!</definedName>
    <definedName name="__________________________________xliuwt54j27">'[5]wybrane dane finansowe 1'!#REF!</definedName>
    <definedName name="_________________________________wbk1" localSheetId="3">'[1]Arkusz1 (2)'!_________________________________wbk1</definedName>
    <definedName name="_________________________________wbk1" localSheetId="9">'[1]Arkusz1 (2)'!_________________________________wbk1</definedName>
    <definedName name="_________________________________wbk1" localSheetId="15">'[1]Arkusz1 (2)'!_________________________________wbk1</definedName>
    <definedName name="_________________________________wbk1">'[1]Arkusz1 (2)'!_________________________________wbk1</definedName>
    <definedName name="_________________________________xliuwt54j27" localSheetId="1">'[5]wybrane dane finansowe 1'!#REF!</definedName>
    <definedName name="_________________________________xliuwt54j27" localSheetId="3">'[5]wybrane dane finansowe 1'!#REF!</definedName>
    <definedName name="_________________________________xliuwt54j27" localSheetId="9">'[5]wybrane dane finansowe 1'!#REF!</definedName>
    <definedName name="_________________________________xliuwt54j27" localSheetId="15">'[5]wybrane dane finansowe 1'!#REF!</definedName>
    <definedName name="_________________________________xliuwt54j27">'[5]wybrane dane finansowe 1'!#REF!</definedName>
    <definedName name="________________________________wbk1" localSheetId="3">'[4]Depoz. Str. geogr RVIII,S2,s67 '!________________________________wbk1</definedName>
    <definedName name="________________________________wbk1" localSheetId="9">'[4]Depoz. Str. geogr RVIII,S2,s67 '!________________________________wbk1</definedName>
    <definedName name="________________________________wbk1" localSheetId="15">'[4]Depoz. Str. geogr RVIII,S2,s67 '!________________________________wbk1</definedName>
    <definedName name="________________________________wbk1">'[4]Depoz. Str. geogr RVIII,S2,s67 '!________________________________wbk1</definedName>
    <definedName name="________________________________xliuwt54j27" localSheetId="1">'[5]wybrane dane finansowe 1'!#REF!</definedName>
    <definedName name="________________________________xliuwt54j27" localSheetId="3">'[5]wybrane dane finansowe 1'!#REF!</definedName>
    <definedName name="________________________________xliuwt54j27" localSheetId="9">'[5]wybrane dane finansowe 1'!#REF!</definedName>
    <definedName name="________________________________xliuwt54j27" localSheetId="15">'[5]wybrane dane finansowe 1'!#REF!</definedName>
    <definedName name="________________________________xliuwt54j27">'[5]wybrane dane finansowe 1'!#REF!</definedName>
    <definedName name="_______________________________wbk1" localSheetId="3">'[1]Arkusz1 (2)'!_______________________________wbk1</definedName>
    <definedName name="_______________________________wbk1" localSheetId="9">'[1]Arkusz1 (2)'!_______________________________wbk1</definedName>
    <definedName name="_______________________________wbk1" localSheetId="15">'[1]Arkusz1 (2)'!_______________________________wbk1</definedName>
    <definedName name="_______________________________wbk1">'[1]Arkusz1 (2)'!_______________________________wbk1</definedName>
    <definedName name="_______________________________xliuwt54j27" localSheetId="1">'[5]wybrane dane finansowe 1'!#REF!</definedName>
    <definedName name="_______________________________xliuwt54j27" localSheetId="3">'[5]wybrane dane finansowe 1'!#REF!</definedName>
    <definedName name="_______________________________xliuwt54j27" localSheetId="9">'[5]wybrane dane finansowe 1'!#REF!</definedName>
    <definedName name="_______________________________xliuwt54j27" localSheetId="15">'[5]wybrane dane finansowe 1'!#REF!</definedName>
    <definedName name="_______________________________xliuwt54j27">'[5]wybrane dane finansowe 1'!#REF!</definedName>
    <definedName name="______________________________wbk1" localSheetId="3">'[1]Arkusz1 (2)'!______________________________wbk1</definedName>
    <definedName name="______________________________wbk1" localSheetId="9">'[1]Arkusz1 (2)'!______________________________wbk1</definedName>
    <definedName name="______________________________wbk1" localSheetId="15">'[1]Arkusz1 (2)'!______________________________wbk1</definedName>
    <definedName name="______________________________wbk1">'[1]Arkusz1 (2)'!______________________________wbk1</definedName>
    <definedName name="______________________________xliuwt54j27" localSheetId="1">'[5]wybrane dane finansowe 1'!#REF!</definedName>
    <definedName name="______________________________xliuwt54j27" localSheetId="3">'[5]wybrane dane finansowe 1'!#REF!</definedName>
    <definedName name="______________________________xliuwt54j27" localSheetId="9">'[5]wybrane dane finansowe 1'!#REF!</definedName>
    <definedName name="______________________________xliuwt54j27" localSheetId="15">'[5]wybrane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1">'[5]wybrane dane finansowe 1'!#REF!</definedName>
    <definedName name="_____________________________xliuwt54j27" localSheetId="3">'[5]wybrane dane finansowe 1'!#REF!</definedName>
    <definedName name="_____________________________xliuwt54j27" localSheetId="9">'[5]wybrane dane finansowe 1'!#REF!</definedName>
    <definedName name="_____________________________xliuwt54j27" localSheetId="15">'[5]wybrane dane finansowe 1'!#REF!</definedName>
    <definedName name="_____________________________xliuwt54j27">'[5]wybrane dane finansowe 1'!#REF!</definedName>
    <definedName name="____________________________wbk1" localSheetId="3">'[1]Arkusz1 (2)'!____________________________wbk1</definedName>
    <definedName name="____________________________wbk1" localSheetId="9">'[1]Arkusz1 (2)'!____________________________wbk1</definedName>
    <definedName name="____________________________wbk1" localSheetId="15">'[1]Arkusz1 (2)'!____________________________wbk1</definedName>
    <definedName name="____________________________wbk1">'[1]Arkusz1 (2)'!____________________________wbk1</definedName>
    <definedName name="____________________________xliuwt54j27" localSheetId="1">'[5]wybrane dane finansowe 1'!#REF!</definedName>
    <definedName name="____________________________xliuwt54j27" localSheetId="3">'[5]wybrane dane finansowe 1'!#REF!</definedName>
    <definedName name="____________________________xliuwt54j27" localSheetId="9">'[5]wybrane dane finansowe 1'!#REF!</definedName>
    <definedName name="____________________________xliuwt54j27" localSheetId="15">'[5]wybrane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1">'[5]wybrane dane finansowe 1'!#REF!</definedName>
    <definedName name="___________________________xliuwt54j27" localSheetId="3">'[5]wybrane dane finansowe 1'!#REF!</definedName>
    <definedName name="___________________________xliuwt54j27" localSheetId="9">'[5]wybrane dane finansowe 1'!#REF!</definedName>
    <definedName name="___________________________xliuwt54j27" localSheetId="15">'[5]wybrane dane finansowe 1'!#REF!</definedName>
    <definedName name="___________________________xliuwt54j27">'[5]wybrane dane finansowe 1'!#REF!</definedName>
    <definedName name="__________________________wbk1" localSheetId="3">'[1]Arkusz1 (2)'!__________________________wbk1</definedName>
    <definedName name="__________________________wbk1" localSheetId="9">'[1]Arkusz1 (2)'!__________________________wbk1</definedName>
    <definedName name="__________________________wbk1" localSheetId="15">'[1]Arkusz1 (2)'!__________________________wbk1</definedName>
    <definedName name="__________________________wbk1">'[1]Arkusz1 (2)'!__________________________wbk1</definedName>
    <definedName name="__________________________xliuwt54j27" localSheetId="1">'[5]wybrane dane finansowe 1'!#REF!</definedName>
    <definedName name="__________________________xliuwt54j27" localSheetId="3">'[5]wybrane dane finansowe 1'!#REF!</definedName>
    <definedName name="__________________________xliuwt54j27" localSheetId="9">'[5]wybrane dane finansowe 1'!#REF!</definedName>
    <definedName name="__________________________xliuwt54j27" localSheetId="15">'[5]wybrane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1">'[5]wybrane dane finansowe 1'!#REF!</definedName>
    <definedName name="_________________________xliuwt54j27" localSheetId="3">'[5]wybrane dane finansowe 1'!#REF!</definedName>
    <definedName name="_________________________xliuwt54j27" localSheetId="9">'[5]wybrane dane finansowe 1'!#REF!</definedName>
    <definedName name="_________________________xliuwt54j27" localSheetId="15">'[5]wybrane dane finansowe 1'!#REF!</definedName>
    <definedName name="_________________________xliuwt54j27">'[5]wybrane dane finansowe 1'!#REF!</definedName>
    <definedName name="________________________wbk1">#N/A</definedName>
    <definedName name="________________________xliuwt54j27" localSheetId="1">'[5]wybrane dane finansowe 1'!#REF!</definedName>
    <definedName name="________________________xliuwt54j27" localSheetId="3">'[5]wybrane dane finansowe 1'!#REF!</definedName>
    <definedName name="________________________xliuwt54j27" localSheetId="9">'[5]wybrane dane finansowe 1'!#REF!</definedName>
    <definedName name="________________________xliuwt54j27" localSheetId="15">'[5]wybrane dane finansowe 1'!#REF!</definedName>
    <definedName name="________________________xliuwt54j27">'[5]wybrane dane finansowe 1'!#REF!</definedName>
    <definedName name="_______________________wbk1">[6]!_______________wbk1</definedName>
    <definedName name="_______________________xliuwt54j27" localSheetId="1">'[5]wybrane dane finansowe 1'!#REF!</definedName>
    <definedName name="_______________________xliuwt54j27" localSheetId="3">'[5]wybrane dane finansowe 1'!#REF!</definedName>
    <definedName name="_______________________xliuwt54j27" localSheetId="9">'[5]wybrane dane finansowe 1'!#REF!</definedName>
    <definedName name="_______________________xliuwt54j27" localSheetId="15">'[5]wybrane dane finansowe 1'!#REF!</definedName>
    <definedName name="_______________________xliuwt54j27">'[5]wybrane dane finansowe 1'!#REF!</definedName>
    <definedName name="______________________wbk1">[6]!_______________wbk1</definedName>
    <definedName name="______________________xliuwt54j27" localSheetId="1">'[5]wybrane dane finansowe 1'!#REF!</definedName>
    <definedName name="______________________xliuwt54j27" localSheetId="3">'[5]wybrane dane finansowe 1'!#REF!</definedName>
    <definedName name="______________________xliuwt54j27" localSheetId="9">'[5]wybrane dane finansowe 1'!#REF!</definedName>
    <definedName name="______________________xliuwt54j27" localSheetId="15">'[5]wybrane dane finansowe 1'!#REF!</definedName>
    <definedName name="______________________xliuwt54j27">'[5]wybrane dane finansowe 1'!#REF!</definedName>
    <definedName name="_____________________wbk1">[6]!_______________wbk1</definedName>
    <definedName name="_____________________xliuwt54j27" localSheetId="1">'[5]wybrane dane finansowe 1'!#REF!</definedName>
    <definedName name="_____________________xliuwt54j27" localSheetId="3">'[5]wybrane dane finansowe 1'!#REF!</definedName>
    <definedName name="_____________________xliuwt54j27" localSheetId="9">'[5]wybrane dane finansowe 1'!#REF!</definedName>
    <definedName name="_____________________xliuwt54j27" localSheetId="15">'[5]wybrane dane finansowe 1'!#REF!</definedName>
    <definedName name="_____________________xliuwt54j27">'[5]wybrane dane finansowe 1'!#REF!</definedName>
    <definedName name="____________________PLQ2" localSheetId="1">#REF!</definedName>
    <definedName name="____________________PLQ2" localSheetId="3">#REF!</definedName>
    <definedName name="____________________PLQ2" localSheetId="9">#REF!</definedName>
    <definedName name="____________________PLQ2" localSheetId="15">#REF!</definedName>
    <definedName name="____________________PLQ2">#REF!</definedName>
    <definedName name="____________________wbk1">[6]!_______________wbk1</definedName>
    <definedName name="____________________xliuwt54j27" localSheetId="1">'[5]wybrane dane finansowe 1'!#REF!</definedName>
    <definedName name="____________________xliuwt54j27" localSheetId="3">'[5]wybrane dane finansowe 1'!#REF!</definedName>
    <definedName name="____________________xliuwt54j27" localSheetId="9">'[5]wybrane dane finansowe 1'!#REF!</definedName>
    <definedName name="____________________xliuwt54j27" localSheetId="15">'[5]wybrane dane finansowe 1'!#REF!</definedName>
    <definedName name="____________________xliuwt54j27">'[5]wybrane dane finansowe 1'!#REF!</definedName>
    <definedName name="___________________IAF2005" localSheetId="1">#REF!</definedName>
    <definedName name="___________________IAF2005" localSheetId="3">#REF!</definedName>
    <definedName name="___________________IAF2005" localSheetId="9">#REF!</definedName>
    <definedName name="___________________IAF2005" localSheetId="15">#REF!</definedName>
    <definedName name="___________________IAF2005">#REF!</definedName>
    <definedName name="___________________IAF2006" localSheetId="1">#REF!</definedName>
    <definedName name="___________________IAF2006" localSheetId="3">#REF!</definedName>
    <definedName name="___________________IAF2006" localSheetId="9">#REF!</definedName>
    <definedName name="___________________IAF2006" localSheetId="15">#REF!</definedName>
    <definedName name="___________________IAF2006">#REF!</definedName>
    <definedName name="___________________TW092006" localSheetId="1">#REF!</definedName>
    <definedName name="___________________TW092006" localSheetId="3">#REF!</definedName>
    <definedName name="___________________TW092006" localSheetId="9">#REF!</definedName>
    <definedName name="___________________TW092006" localSheetId="15">#REF!</definedName>
    <definedName name="___________________TW092006">#REF!</definedName>
    <definedName name="___________________TW092007" localSheetId="1">#REF!</definedName>
    <definedName name="___________________TW092007" localSheetId="3">#REF!</definedName>
    <definedName name="___________________TW092007" localSheetId="9">#REF!</definedName>
    <definedName name="___________________TW092007" localSheetId="15">#REF!</definedName>
    <definedName name="___________________TW092007">#REF!</definedName>
    <definedName name="___________________wbk1">#N/A</definedName>
    <definedName name="___________________xliuwt54j27" localSheetId="1">'[5]wybrane dane finansowe 1'!#REF!</definedName>
    <definedName name="___________________xliuwt54j27" localSheetId="3">'[5]wybrane dane finansowe 1'!#REF!</definedName>
    <definedName name="___________________xliuwt54j27" localSheetId="9">'[5]wybrane dane finansowe 1'!#REF!</definedName>
    <definedName name="___________________xliuwt54j27" localSheetId="15">'[5]wybrane dane finansowe 1'!#REF!</definedName>
    <definedName name="___________________xliuwt54j27">'[5]wybrane dane finansowe 1'!#REF!</definedName>
    <definedName name="__________________IAF2005" localSheetId="1">#REF!</definedName>
    <definedName name="__________________IAF2005" localSheetId="3">#REF!</definedName>
    <definedName name="__________________IAF2005" localSheetId="9">#REF!</definedName>
    <definedName name="__________________IAF2005" localSheetId="15">#REF!</definedName>
    <definedName name="__________________IAF2005">#REF!</definedName>
    <definedName name="__________________IAF2006" localSheetId="1">#REF!</definedName>
    <definedName name="__________________IAF2006" localSheetId="3">#REF!</definedName>
    <definedName name="__________________IAF2006" localSheetId="9">#REF!</definedName>
    <definedName name="__________________IAF2006" localSheetId="15">#REF!</definedName>
    <definedName name="__________________IAF2006">#REF!</definedName>
    <definedName name="__________________PLQ2" localSheetId="1">#REF!</definedName>
    <definedName name="__________________PLQ2" localSheetId="3">#REF!</definedName>
    <definedName name="__________________PLQ2" localSheetId="9">#REF!</definedName>
    <definedName name="__________________PLQ2" localSheetId="15">#REF!</definedName>
    <definedName name="__________________PLQ2">#REF!</definedName>
    <definedName name="__________________TW092006" localSheetId="1">#REF!</definedName>
    <definedName name="__________________TW092006" localSheetId="3">#REF!</definedName>
    <definedName name="__________________TW092006" localSheetId="9">#REF!</definedName>
    <definedName name="__________________TW092006" localSheetId="15">#REF!</definedName>
    <definedName name="__________________TW092006">#REF!</definedName>
    <definedName name="__________________TW092007" localSheetId="1">#REF!</definedName>
    <definedName name="__________________TW092007" localSheetId="3">#REF!</definedName>
    <definedName name="__________________TW092007" localSheetId="9">#REF!</definedName>
    <definedName name="__________________TW092007" localSheetId="15">#REF!</definedName>
    <definedName name="__________________TW092007">#REF!</definedName>
    <definedName name="__________________wbk1">[6]!_______________wbk1</definedName>
    <definedName name="__________________xliuwt54j27" localSheetId="1">'[5]wybrane dane finansowe 1'!#REF!</definedName>
    <definedName name="__________________xliuwt54j27" localSheetId="3">'[5]wybrane dane finansowe 1'!#REF!</definedName>
    <definedName name="__________________xliuwt54j27" localSheetId="9">'[5]wybrane dane finansowe 1'!#REF!</definedName>
    <definedName name="__________________xliuwt54j27" localSheetId="15">'[5]wybrane dane finansowe 1'!#REF!</definedName>
    <definedName name="__________________xliuwt54j27">'[5]wybrane dane finansowe 1'!#REF!</definedName>
    <definedName name="_________________IAF2005" localSheetId="1">#REF!</definedName>
    <definedName name="_________________IAF2005" localSheetId="3">#REF!</definedName>
    <definedName name="_________________IAF2005" localSheetId="9">#REF!</definedName>
    <definedName name="_________________IAF2005" localSheetId="15">#REF!</definedName>
    <definedName name="_________________IAF2005">#REF!</definedName>
    <definedName name="_________________IAF2006" localSheetId="1">#REF!</definedName>
    <definedName name="_________________IAF2006" localSheetId="3">#REF!</definedName>
    <definedName name="_________________IAF2006" localSheetId="9">#REF!</definedName>
    <definedName name="_________________IAF2006" localSheetId="15">#REF!</definedName>
    <definedName name="_________________IAF2006">#REF!</definedName>
    <definedName name="_________________PLQ2" localSheetId="1">#REF!</definedName>
    <definedName name="_________________PLQ2" localSheetId="3">#REF!</definedName>
    <definedName name="_________________PLQ2" localSheetId="9">#REF!</definedName>
    <definedName name="_________________PLQ2" localSheetId="15">#REF!</definedName>
    <definedName name="_________________PLQ2">#REF!</definedName>
    <definedName name="_________________TW092006" localSheetId="1">#REF!</definedName>
    <definedName name="_________________TW092006" localSheetId="3">#REF!</definedName>
    <definedName name="_________________TW092006" localSheetId="9">#REF!</definedName>
    <definedName name="_________________TW092006" localSheetId="15">#REF!</definedName>
    <definedName name="_________________TW092006">#REF!</definedName>
    <definedName name="_________________TW092007" localSheetId="1">#REF!</definedName>
    <definedName name="_________________TW092007" localSheetId="3">#REF!</definedName>
    <definedName name="_________________TW092007" localSheetId="9">#REF!</definedName>
    <definedName name="_________________TW092007" localSheetId="15">#REF!</definedName>
    <definedName name="_________________TW092007">#REF!</definedName>
    <definedName name="_________________wbk1">#N/A</definedName>
    <definedName name="_________________xliuwt54j27" localSheetId="1">'[5]wybrane dane finansowe 1'!#REF!</definedName>
    <definedName name="_________________xliuwt54j27" localSheetId="3">'[5]wybrane dane finansowe 1'!#REF!</definedName>
    <definedName name="_________________xliuwt54j27" localSheetId="9">'[5]wybrane dane finansowe 1'!#REF!</definedName>
    <definedName name="_________________xliuwt54j27" localSheetId="15">'[5]wybrane dane finansowe 1'!#REF!</definedName>
    <definedName name="_________________xliuwt54j27">'[5]wybrane dane finansowe 1'!#REF!</definedName>
    <definedName name="________________IAF2005" localSheetId="1">#REF!</definedName>
    <definedName name="________________IAF2005" localSheetId="3">#REF!</definedName>
    <definedName name="________________IAF2005" localSheetId="9">#REF!</definedName>
    <definedName name="________________IAF2005" localSheetId="15">#REF!</definedName>
    <definedName name="________________IAF2005">#REF!</definedName>
    <definedName name="________________IAF2006" localSheetId="1">#REF!</definedName>
    <definedName name="________________IAF2006" localSheetId="3">#REF!</definedName>
    <definedName name="________________IAF2006" localSheetId="9">#REF!</definedName>
    <definedName name="________________IAF2006" localSheetId="15">#REF!</definedName>
    <definedName name="________________IAF2006">#REF!</definedName>
    <definedName name="________________PLQ2" localSheetId="1">#REF!</definedName>
    <definedName name="________________PLQ2" localSheetId="3">#REF!</definedName>
    <definedName name="________________PLQ2" localSheetId="9">#REF!</definedName>
    <definedName name="________________PLQ2" localSheetId="15">#REF!</definedName>
    <definedName name="________________PLQ2">#REF!</definedName>
    <definedName name="________________TW092006" localSheetId="1">#REF!</definedName>
    <definedName name="________________TW092006" localSheetId="3">#REF!</definedName>
    <definedName name="________________TW092006" localSheetId="9">#REF!</definedName>
    <definedName name="________________TW092006" localSheetId="15">#REF!</definedName>
    <definedName name="________________TW092006">#REF!</definedName>
    <definedName name="________________TW092007" localSheetId="1">#REF!</definedName>
    <definedName name="________________TW092007" localSheetId="3">#REF!</definedName>
    <definedName name="________________TW092007" localSheetId="9">#REF!</definedName>
    <definedName name="________________TW092007" localSheetId="15">#REF!</definedName>
    <definedName name="________________TW092007">#REF!</definedName>
    <definedName name="________________wbk1">[6]!_______________wbk1</definedName>
    <definedName name="________________xliuwt54j27" localSheetId="1">'[5]wybrane dane finansowe 1'!#REF!</definedName>
    <definedName name="________________xliuwt54j27" localSheetId="3">'[5]wybrane dane finansowe 1'!#REF!</definedName>
    <definedName name="________________xliuwt54j27" localSheetId="9">'[5]wybrane dane finansowe 1'!#REF!</definedName>
    <definedName name="________________xliuwt54j27" localSheetId="15">'[5]wybrane dane finansowe 1'!#REF!</definedName>
    <definedName name="________________xliuwt54j27">'[5]wybrane dane finansowe 1'!#REF!</definedName>
    <definedName name="_______________IAF2005" localSheetId="1">#REF!</definedName>
    <definedName name="_______________IAF2005" localSheetId="3">#REF!</definedName>
    <definedName name="_______________IAF2005" localSheetId="9">#REF!</definedName>
    <definedName name="_______________IAF2005" localSheetId="15">#REF!</definedName>
    <definedName name="_______________IAF2005">#REF!</definedName>
    <definedName name="_______________IAF2006" localSheetId="1">#REF!</definedName>
    <definedName name="_______________IAF2006" localSheetId="3">#REF!</definedName>
    <definedName name="_______________IAF2006" localSheetId="9">#REF!</definedName>
    <definedName name="_______________IAF2006" localSheetId="15">#REF!</definedName>
    <definedName name="_______________IAF2006">#REF!</definedName>
    <definedName name="_______________PLQ2" localSheetId="1">#REF!</definedName>
    <definedName name="_______________PLQ2" localSheetId="3">#REF!</definedName>
    <definedName name="_______________PLQ2" localSheetId="9">#REF!</definedName>
    <definedName name="_______________PLQ2" localSheetId="15">#REF!</definedName>
    <definedName name="_______________PLQ2">#REF!</definedName>
    <definedName name="_______________TW092006" localSheetId="1">#REF!</definedName>
    <definedName name="_______________TW092006" localSheetId="3">#REF!</definedName>
    <definedName name="_______________TW092006" localSheetId="9">#REF!</definedName>
    <definedName name="_______________TW092006" localSheetId="15">#REF!</definedName>
    <definedName name="_______________TW092006">#REF!</definedName>
    <definedName name="_______________TW092007" localSheetId="1">#REF!</definedName>
    <definedName name="_______________TW092007" localSheetId="3">#REF!</definedName>
    <definedName name="_______________TW092007" localSheetId="9">#REF!</definedName>
    <definedName name="_______________TW092007" localSheetId="15">#REF!</definedName>
    <definedName name="_______________TW092007">#REF!</definedName>
    <definedName name="_______________wbk1">[6]!_______________wbk1</definedName>
    <definedName name="_______________xliuwt54j27" localSheetId="1">'[5]wybrane dane finansowe 1'!#REF!</definedName>
    <definedName name="_______________xliuwt54j27" localSheetId="3">'[5]wybrane dane finansowe 1'!#REF!</definedName>
    <definedName name="_______________xliuwt54j27" localSheetId="9">'[5]wybrane dane finansowe 1'!#REF!</definedName>
    <definedName name="_______________xliuwt54j27" localSheetId="15">'[5]wybrane dane finansowe 1'!#REF!</definedName>
    <definedName name="_______________xliuwt54j27">'[5]wybrane dane finansowe 1'!#REF!</definedName>
    <definedName name="______________IAF2005" localSheetId="1">#REF!</definedName>
    <definedName name="______________IAF2005" localSheetId="3">#REF!</definedName>
    <definedName name="______________IAF2005" localSheetId="9">#REF!</definedName>
    <definedName name="______________IAF2005" localSheetId="15">#REF!</definedName>
    <definedName name="______________IAF2005">#REF!</definedName>
    <definedName name="______________IAF2006" localSheetId="1">#REF!</definedName>
    <definedName name="______________IAF2006" localSheetId="3">#REF!</definedName>
    <definedName name="______________IAF2006" localSheetId="9">#REF!</definedName>
    <definedName name="______________IAF2006" localSheetId="15">#REF!</definedName>
    <definedName name="______________IAF2006">#REF!</definedName>
    <definedName name="______________PLQ2" localSheetId="1">#REF!</definedName>
    <definedName name="______________PLQ2" localSheetId="3">#REF!</definedName>
    <definedName name="______________PLQ2" localSheetId="9">#REF!</definedName>
    <definedName name="______________PLQ2" localSheetId="15">#REF!</definedName>
    <definedName name="______________PLQ2">#REF!</definedName>
    <definedName name="______________TW092006" localSheetId="1">#REF!</definedName>
    <definedName name="______________TW092006" localSheetId="3">#REF!</definedName>
    <definedName name="______________TW092006" localSheetId="9">#REF!</definedName>
    <definedName name="______________TW092006" localSheetId="15">#REF!</definedName>
    <definedName name="______________TW092006">#REF!</definedName>
    <definedName name="______________TW092007" localSheetId="1">#REF!</definedName>
    <definedName name="______________TW092007" localSheetId="3">#REF!</definedName>
    <definedName name="______________TW092007" localSheetId="9">#REF!</definedName>
    <definedName name="______________TW092007" localSheetId="15">#REF!</definedName>
    <definedName name="______________TW092007">#REF!</definedName>
    <definedName name="______________wbk1">[6]!_______________wbk1</definedName>
    <definedName name="______________xliuwt54j27" localSheetId="1">'[5]wybrane dane finansowe 1'!#REF!</definedName>
    <definedName name="______________xliuwt54j27" localSheetId="3">'[5]wybrane dane finansowe 1'!#REF!</definedName>
    <definedName name="______________xliuwt54j27" localSheetId="9">'[5]wybrane dane finansowe 1'!#REF!</definedName>
    <definedName name="______________xliuwt54j27" localSheetId="15">'[5]wybrane dane finansowe 1'!#REF!</definedName>
    <definedName name="______________xliuwt54j27">'[5]wybrane dane finansowe 1'!#REF!</definedName>
    <definedName name="_____________IAF2005" localSheetId="1">#REF!</definedName>
    <definedName name="_____________IAF2005" localSheetId="3">#REF!</definedName>
    <definedName name="_____________IAF2005" localSheetId="9">#REF!</definedName>
    <definedName name="_____________IAF2005" localSheetId="15">#REF!</definedName>
    <definedName name="_____________IAF2005">#REF!</definedName>
    <definedName name="_____________IAF2006" localSheetId="1">#REF!</definedName>
    <definedName name="_____________IAF2006" localSheetId="3">#REF!</definedName>
    <definedName name="_____________IAF2006" localSheetId="9">#REF!</definedName>
    <definedName name="_____________IAF2006" localSheetId="15">#REF!</definedName>
    <definedName name="_____________IAF2006">#REF!</definedName>
    <definedName name="_____________PLQ2" localSheetId="1">#REF!</definedName>
    <definedName name="_____________PLQ2" localSheetId="3">#REF!</definedName>
    <definedName name="_____________PLQ2" localSheetId="9">#REF!</definedName>
    <definedName name="_____________PLQ2" localSheetId="15">#REF!</definedName>
    <definedName name="_____________PLQ2">#REF!</definedName>
    <definedName name="_____________TW092006" localSheetId="1">#REF!</definedName>
    <definedName name="_____________TW092006" localSheetId="3">#REF!</definedName>
    <definedName name="_____________TW092006" localSheetId="9">#REF!</definedName>
    <definedName name="_____________TW092006" localSheetId="15">#REF!</definedName>
    <definedName name="_____________TW092006">#REF!</definedName>
    <definedName name="_____________TW092007" localSheetId="1">#REF!</definedName>
    <definedName name="_____________TW092007" localSheetId="3">#REF!</definedName>
    <definedName name="_____________TW092007" localSheetId="9">#REF!</definedName>
    <definedName name="_____________TW092007" localSheetId="15">#REF!</definedName>
    <definedName name="_____________TW092007">#REF!</definedName>
    <definedName name="_____________wbk1">[2]!_____________wbk1</definedName>
    <definedName name="_____________xliuwt54j27" localSheetId="1">'[5]wybrane dane finansowe 1'!#REF!</definedName>
    <definedName name="_____________xliuwt54j27" localSheetId="3">'[5]wybrane dane finansowe 1'!#REF!</definedName>
    <definedName name="_____________xliuwt54j27" localSheetId="9">'[5]wybrane dane finansowe 1'!#REF!</definedName>
    <definedName name="_____________xliuwt54j27" localSheetId="15">'[5]wybrane dane finansowe 1'!#REF!</definedName>
    <definedName name="_____________xliuwt54j27">'[5]wybrane dane finansowe 1'!#REF!</definedName>
    <definedName name="____________IAF2005" localSheetId="1">#REF!</definedName>
    <definedName name="____________IAF2005" localSheetId="3">#REF!</definedName>
    <definedName name="____________IAF2005" localSheetId="9">#REF!</definedName>
    <definedName name="____________IAF2005" localSheetId="15">#REF!</definedName>
    <definedName name="____________IAF2005">#REF!</definedName>
    <definedName name="____________IAF2006" localSheetId="1">#REF!</definedName>
    <definedName name="____________IAF2006" localSheetId="3">#REF!</definedName>
    <definedName name="____________IAF2006" localSheetId="9">#REF!</definedName>
    <definedName name="____________IAF2006" localSheetId="15">#REF!</definedName>
    <definedName name="____________IAF2006">#REF!</definedName>
    <definedName name="____________PLQ2" localSheetId="1">#REF!</definedName>
    <definedName name="____________PLQ2" localSheetId="3">#REF!</definedName>
    <definedName name="____________PLQ2" localSheetId="9">#REF!</definedName>
    <definedName name="____________PLQ2" localSheetId="15">#REF!</definedName>
    <definedName name="____________PLQ2">#REF!</definedName>
    <definedName name="____________TW092006" localSheetId="1">#REF!</definedName>
    <definedName name="____________TW092006" localSheetId="3">#REF!</definedName>
    <definedName name="____________TW092006" localSheetId="9">#REF!</definedName>
    <definedName name="____________TW092006" localSheetId="15">#REF!</definedName>
    <definedName name="____________TW092006">#REF!</definedName>
    <definedName name="____________TW092007" localSheetId="1">#REF!</definedName>
    <definedName name="____________TW092007" localSheetId="3">#REF!</definedName>
    <definedName name="____________TW092007" localSheetId="9">#REF!</definedName>
    <definedName name="____________TW092007" localSheetId="15">#REF!</definedName>
    <definedName name="____________TW092007">#REF!</definedName>
    <definedName name="____________wbk1">#N/A</definedName>
    <definedName name="____________xliuwt54j27" localSheetId="1">'[5]wybrane dane finansowe 1'!#REF!</definedName>
    <definedName name="____________xliuwt54j27" localSheetId="3">'[5]wybrane dane finansowe 1'!#REF!</definedName>
    <definedName name="____________xliuwt54j27" localSheetId="9">'[5]wybrane dane finansowe 1'!#REF!</definedName>
    <definedName name="____________xliuwt54j27" localSheetId="15">'[5]wybrane dane finansowe 1'!#REF!</definedName>
    <definedName name="____________xliuwt54j27">'[5]wybrane dane finansowe 1'!#REF!</definedName>
    <definedName name="___________IAF2005" localSheetId="1">#REF!</definedName>
    <definedName name="___________IAF2005" localSheetId="3">#REF!</definedName>
    <definedName name="___________IAF2005" localSheetId="9">#REF!</definedName>
    <definedName name="___________IAF2005" localSheetId="15">#REF!</definedName>
    <definedName name="___________IAF2005">#REF!</definedName>
    <definedName name="___________IAF2006" localSheetId="1">#REF!</definedName>
    <definedName name="___________IAF2006" localSheetId="3">#REF!</definedName>
    <definedName name="___________IAF2006" localSheetId="9">#REF!</definedName>
    <definedName name="___________IAF2006" localSheetId="15">#REF!</definedName>
    <definedName name="___________IAF2006">#REF!</definedName>
    <definedName name="___________PLQ2" localSheetId="1">#REF!</definedName>
    <definedName name="___________PLQ2" localSheetId="3">#REF!</definedName>
    <definedName name="___________PLQ2" localSheetId="9">#REF!</definedName>
    <definedName name="___________PLQ2" localSheetId="15">#REF!</definedName>
    <definedName name="___________PLQ2">#REF!</definedName>
    <definedName name="___________TW092006" localSheetId="1">#REF!</definedName>
    <definedName name="___________TW092006" localSheetId="3">#REF!</definedName>
    <definedName name="___________TW092006" localSheetId="9">#REF!</definedName>
    <definedName name="___________TW092006" localSheetId="15">#REF!</definedName>
    <definedName name="___________TW092006">#REF!</definedName>
    <definedName name="___________TW092007" localSheetId="1">#REF!</definedName>
    <definedName name="___________TW092007" localSheetId="3">#REF!</definedName>
    <definedName name="___________TW092007" localSheetId="9">#REF!</definedName>
    <definedName name="___________TW092007" localSheetId="15">#REF!</definedName>
    <definedName name="___________TW092007">#REF!</definedName>
    <definedName name="___________wbk1">#N/A</definedName>
    <definedName name="___________xliuwt54j27" localSheetId="1">'[5]wybrane dane finansowe 1'!#REF!</definedName>
    <definedName name="___________xliuwt54j27" localSheetId="3">'[5]wybrane dane finansowe 1'!#REF!</definedName>
    <definedName name="___________xliuwt54j27" localSheetId="9">'[5]wybrane dane finansowe 1'!#REF!</definedName>
    <definedName name="___________xliuwt54j27" localSheetId="15">'[5]wybrane dane finansowe 1'!#REF!</definedName>
    <definedName name="___________xliuwt54j27">'[5]wybrane dane finansowe 1'!#REF!</definedName>
    <definedName name="__________IAF2005" localSheetId="1">#REF!</definedName>
    <definedName name="__________IAF2005" localSheetId="3">#REF!</definedName>
    <definedName name="__________IAF2005" localSheetId="9">#REF!</definedName>
    <definedName name="__________IAF2005" localSheetId="15">#REF!</definedName>
    <definedName name="__________IAF2005">#REF!</definedName>
    <definedName name="__________IAF2006" localSheetId="1">#REF!</definedName>
    <definedName name="__________IAF2006" localSheetId="3">#REF!</definedName>
    <definedName name="__________IAF2006" localSheetId="9">#REF!</definedName>
    <definedName name="__________IAF2006" localSheetId="15">#REF!</definedName>
    <definedName name="__________IAF2006">#REF!</definedName>
    <definedName name="__________PLQ2" localSheetId="1">#REF!</definedName>
    <definedName name="__________PLQ2" localSheetId="3">#REF!</definedName>
    <definedName name="__________PLQ2" localSheetId="9">#REF!</definedName>
    <definedName name="__________PLQ2" localSheetId="15">#REF!</definedName>
    <definedName name="__________PLQ2">#REF!</definedName>
    <definedName name="__________TW092006" localSheetId="1">#REF!</definedName>
    <definedName name="__________TW092006" localSheetId="3">#REF!</definedName>
    <definedName name="__________TW092006" localSheetId="9">#REF!</definedName>
    <definedName name="__________TW092006" localSheetId="15">#REF!</definedName>
    <definedName name="__________TW092006">#REF!</definedName>
    <definedName name="__________TW092007" localSheetId="1">#REF!</definedName>
    <definedName name="__________TW092007" localSheetId="3">#REF!</definedName>
    <definedName name="__________TW092007" localSheetId="9">#REF!</definedName>
    <definedName name="__________TW092007" localSheetId="15">#REF!</definedName>
    <definedName name="__________TW092007">#REF!</definedName>
    <definedName name="__________wbk1">[2]!__________wbk1</definedName>
    <definedName name="__________xliuwt54j27" localSheetId="1">'[5]wybrane dane finansowe 1'!#REF!</definedName>
    <definedName name="__________xliuwt54j27" localSheetId="3">'[5]wybrane dane finansowe 1'!#REF!</definedName>
    <definedName name="__________xliuwt54j27" localSheetId="9">'[5]wybrane dane finansowe 1'!#REF!</definedName>
    <definedName name="__________xliuwt54j27" localSheetId="15">'[5]wybrane dane finansowe 1'!#REF!</definedName>
    <definedName name="__________xliuwt54j27">'[5]wybrane dane finansowe 1'!#REF!</definedName>
    <definedName name="_________IAF2005" localSheetId="1">#REF!</definedName>
    <definedName name="_________IAF2005" localSheetId="3">#REF!</definedName>
    <definedName name="_________IAF2005" localSheetId="9">#REF!</definedName>
    <definedName name="_________IAF2005" localSheetId="15">#REF!</definedName>
    <definedName name="_________IAF2005">#REF!</definedName>
    <definedName name="_________IAF2006" localSheetId="1">#REF!</definedName>
    <definedName name="_________IAF2006" localSheetId="3">#REF!</definedName>
    <definedName name="_________IAF2006" localSheetId="9">#REF!</definedName>
    <definedName name="_________IAF2006" localSheetId="15">#REF!</definedName>
    <definedName name="_________IAF2006">#REF!</definedName>
    <definedName name="_________PLQ2" localSheetId="1">#REF!</definedName>
    <definedName name="_________PLQ2" localSheetId="3">#REF!</definedName>
    <definedName name="_________PLQ2" localSheetId="9">#REF!</definedName>
    <definedName name="_________PLQ2" localSheetId="15">#REF!</definedName>
    <definedName name="_________PLQ2">#REF!</definedName>
    <definedName name="_________TW092006" localSheetId="1">#REF!</definedName>
    <definedName name="_________TW092006" localSheetId="3">#REF!</definedName>
    <definedName name="_________TW092006" localSheetId="9">#REF!</definedName>
    <definedName name="_________TW092006" localSheetId="15">#REF!</definedName>
    <definedName name="_________TW092006">#REF!</definedName>
    <definedName name="_________TW092007" localSheetId="1">#REF!</definedName>
    <definedName name="_________TW092007" localSheetId="3">#REF!</definedName>
    <definedName name="_________TW092007" localSheetId="9">#REF!</definedName>
    <definedName name="_________TW092007" localSheetId="15">#REF!</definedName>
    <definedName name="_________TW092007">#REF!</definedName>
    <definedName name="_________wbk1">[2]!_________wbk1</definedName>
    <definedName name="_________xliuwt54j27" localSheetId="1">'[5]wybrane dane finansowe 1'!#REF!</definedName>
    <definedName name="_________xliuwt54j27" localSheetId="3">'[5]wybrane dane finansowe 1'!#REF!</definedName>
    <definedName name="_________xliuwt54j27" localSheetId="9">'[5]wybrane dane finansowe 1'!#REF!</definedName>
    <definedName name="_________xliuwt54j27" localSheetId="15">'[5]wybrane dane finansowe 1'!#REF!</definedName>
    <definedName name="_________xliuwt54j27">'[5]wybrane dane finansowe 1'!#REF!</definedName>
    <definedName name="________IAF2005" localSheetId="1">#REF!</definedName>
    <definedName name="________IAF2005" localSheetId="3">#REF!</definedName>
    <definedName name="________IAF2005" localSheetId="9">#REF!</definedName>
    <definedName name="________IAF2005" localSheetId="15">#REF!</definedName>
    <definedName name="________IAF2005">#REF!</definedName>
    <definedName name="________IAF2006" localSheetId="1">#REF!</definedName>
    <definedName name="________IAF2006" localSheetId="3">#REF!</definedName>
    <definedName name="________IAF2006" localSheetId="9">#REF!</definedName>
    <definedName name="________IAF2006" localSheetId="15">#REF!</definedName>
    <definedName name="________IAF2006">#REF!</definedName>
    <definedName name="________PLQ2" localSheetId="1">#REF!</definedName>
    <definedName name="________PLQ2" localSheetId="3">#REF!</definedName>
    <definedName name="________PLQ2" localSheetId="9">#REF!</definedName>
    <definedName name="________PLQ2" localSheetId="15">#REF!</definedName>
    <definedName name="________PLQ2">#REF!</definedName>
    <definedName name="________TW092006" localSheetId="1">#REF!</definedName>
    <definedName name="________TW092006" localSheetId="3">#REF!</definedName>
    <definedName name="________TW092006" localSheetId="9">#REF!</definedName>
    <definedName name="________TW092006" localSheetId="15">#REF!</definedName>
    <definedName name="________TW092006">#REF!</definedName>
    <definedName name="________TW092007" localSheetId="1">#REF!</definedName>
    <definedName name="________TW092007" localSheetId="3">#REF!</definedName>
    <definedName name="________TW092007" localSheetId="9">#REF!</definedName>
    <definedName name="________TW092007" localSheetId="15">#REF!</definedName>
    <definedName name="________TW092007">#REF!</definedName>
    <definedName name="________wbk1" localSheetId="1">#N/A</definedName>
    <definedName name="________wbk1" localSheetId="0">#N/A</definedName>
    <definedName name="________wbk1" localSheetId="3">'Przychody prowizyjne'!________wbk1</definedName>
    <definedName name="________wbk1" localSheetId="16">[2]!________wbk1</definedName>
    <definedName name="________wbk1">'Przychody prowizyjne'!________wbk1</definedName>
    <definedName name="________xliuwt54j27" localSheetId="1">'[7]wybrane dane finansowe 1'!#REF!</definedName>
    <definedName name="________xliuwt54j27" localSheetId="3">'[7]wybrane dane finansowe 1'!#REF!</definedName>
    <definedName name="________xliuwt54j27" localSheetId="9">'[7]wybrane dane finansowe 1'!#REF!</definedName>
    <definedName name="________xliuwt54j27" localSheetId="15">'[7]wybrane dane finansowe 1'!#REF!</definedName>
    <definedName name="________xliuwt54j27">'[7]wybrane dane finansowe 1'!#REF!</definedName>
    <definedName name="_______IAF2005" localSheetId="1">#REF!</definedName>
    <definedName name="_______IAF2005" localSheetId="3">#REF!</definedName>
    <definedName name="_______IAF2005" localSheetId="9">#REF!</definedName>
    <definedName name="_______IAF2005" localSheetId="15">#REF!</definedName>
    <definedName name="_______IAF2005">#REF!</definedName>
    <definedName name="_______IAF2006" localSheetId="1">#REF!</definedName>
    <definedName name="_______IAF2006" localSheetId="3">#REF!</definedName>
    <definedName name="_______IAF2006" localSheetId="9">#REF!</definedName>
    <definedName name="_______IAF2006" localSheetId="15">#REF!</definedName>
    <definedName name="_______IAF2006">#REF!</definedName>
    <definedName name="_______PLQ2" localSheetId="1">#REF!</definedName>
    <definedName name="_______PLQ2" localSheetId="3">#REF!</definedName>
    <definedName name="_______PLQ2" localSheetId="9">#REF!</definedName>
    <definedName name="_______PLQ2" localSheetId="15">#REF!</definedName>
    <definedName name="_______PLQ2">#REF!</definedName>
    <definedName name="_______TW092006" localSheetId="1">#REF!</definedName>
    <definedName name="_______TW092006" localSheetId="3">#REF!</definedName>
    <definedName name="_______TW092006" localSheetId="9">#REF!</definedName>
    <definedName name="_______TW092006" localSheetId="15">#REF!</definedName>
    <definedName name="_______TW092006">#REF!</definedName>
    <definedName name="_______TW092007" localSheetId="1">#REF!</definedName>
    <definedName name="_______TW092007" localSheetId="3">#REF!</definedName>
    <definedName name="_______TW092007" localSheetId="9">#REF!</definedName>
    <definedName name="_______TW092007" localSheetId="15">#REF!</definedName>
    <definedName name="_______TW092007">#REF!</definedName>
    <definedName name="_______wbk1" localSheetId="1">#N/A</definedName>
    <definedName name="_______wbk1" localSheetId="0">#N/A</definedName>
    <definedName name="_______wbk1" localSheetId="3">'Przychody prowizyjne'!_______wbk1</definedName>
    <definedName name="_______wbk1" localSheetId="16">[1]!__wbk1</definedName>
    <definedName name="_______wbk1">'Przychody prowizyjne'!_______wbk1</definedName>
    <definedName name="_______xliuwt54j27" localSheetId="1">'[7]wybrane dane finansowe 1'!#REF!</definedName>
    <definedName name="_______xliuwt54j27" localSheetId="3">'[7]wybrane dane finansowe 1'!#REF!</definedName>
    <definedName name="_______xliuwt54j27" localSheetId="9">'[7]wybrane dane finansowe 1'!#REF!</definedName>
    <definedName name="_______xliuwt54j27" localSheetId="15">'[7]wybrane dane finansowe 1'!#REF!</definedName>
    <definedName name="_______xliuwt54j27">'[7]wybrane dane finansowe 1'!#REF!</definedName>
    <definedName name="______IAF2005" localSheetId="1">#REF!</definedName>
    <definedName name="______IAF2005" localSheetId="3">#REF!</definedName>
    <definedName name="______IAF2005" localSheetId="9">#REF!</definedName>
    <definedName name="______IAF2005" localSheetId="15">#REF!</definedName>
    <definedName name="______IAF2005">#REF!</definedName>
    <definedName name="______IAF2006" localSheetId="1">#REF!</definedName>
    <definedName name="______IAF2006" localSheetId="3">#REF!</definedName>
    <definedName name="______IAF2006" localSheetId="9">#REF!</definedName>
    <definedName name="______IAF2006" localSheetId="15">#REF!</definedName>
    <definedName name="______IAF2006">#REF!</definedName>
    <definedName name="______PLQ2" localSheetId="1">#REF!</definedName>
    <definedName name="______PLQ2" localSheetId="3">#REF!</definedName>
    <definedName name="______PLQ2" localSheetId="9">#REF!</definedName>
    <definedName name="______PLQ2" localSheetId="15">#REF!</definedName>
    <definedName name="______PLQ2">#REF!</definedName>
    <definedName name="______TW092006" localSheetId="1">#REF!</definedName>
    <definedName name="______TW092006" localSheetId="3">#REF!</definedName>
    <definedName name="______TW092006" localSheetId="9">#REF!</definedName>
    <definedName name="______TW092006" localSheetId="15">#REF!</definedName>
    <definedName name="______TW092006">#REF!</definedName>
    <definedName name="______TW092007" localSheetId="1">#REF!</definedName>
    <definedName name="______TW092007" localSheetId="3">#REF!</definedName>
    <definedName name="______TW092007" localSheetId="9">#REF!</definedName>
    <definedName name="______TW092007" localSheetId="15">#REF!</definedName>
    <definedName name="______TW092007">#REF!</definedName>
    <definedName name="______wbk1" localSheetId="1">#N/A</definedName>
    <definedName name="______wbk1" localSheetId="0">#N/A</definedName>
    <definedName name="______wbk1" localSheetId="3">'Przychody prowizyjne'!______wbk1</definedName>
    <definedName name="______wbk1" localSheetId="16">#N/A</definedName>
    <definedName name="______wbk1">'Przychody prowizyjne'!______wbk1</definedName>
    <definedName name="______xliuwt54j27" localSheetId="1">'[5]wybrane dane finansowe 1'!#REF!</definedName>
    <definedName name="______xliuwt54j27" localSheetId="3">'[5]wybrane dane finansowe 1'!#REF!</definedName>
    <definedName name="______xliuwt54j27" localSheetId="9">'[5]wybrane dane finansowe 1'!#REF!</definedName>
    <definedName name="______xliuwt54j27" localSheetId="15">'[5]wybrane dane finansowe 1'!#REF!</definedName>
    <definedName name="______xliuwt54j27" localSheetId="16">'[7]wybrane dane finansowe 1'!#REF!</definedName>
    <definedName name="______xliuwt54j27">'[5]wybrane dane finansowe 1'!#REF!</definedName>
    <definedName name="_____ALI1" localSheetId="1">#REF!</definedName>
    <definedName name="_____ALI1" localSheetId="3">#REF!</definedName>
    <definedName name="_____ALI1" localSheetId="9">#REF!</definedName>
    <definedName name="_____ALI1" localSheetId="15">#REF!</definedName>
    <definedName name="_____ALI1">#REF!</definedName>
    <definedName name="_____ALI2" localSheetId="1">#REF!</definedName>
    <definedName name="_____ALI2" localSheetId="3">#REF!</definedName>
    <definedName name="_____ALI2" localSheetId="9">#REF!</definedName>
    <definedName name="_____ALI2" localSheetId="15">#REF!</definedName>
    <definedName name="_____ALI2">#REF!</definedName>
    <definedName name="_____AMI1" localSheetId="1">#REF!</definedName>
    <definedName name="_____AMI1" localSheetId="3">#REF!</definedName>
    <definedName name="_____AMI1" localSheetId="9">#REF!</definedName>
    <definedName name="_____AMI1" localSheetId="15">#REF!</definedName>
    <definedName name="_____AMI1">#REF!</definedName>
    <definedName name="_____AMI2" localSheetId="1">#REF!</definedName>
    <definedName name="_____AMI2" localSheetId="3">#REF!</definedName>
    <definedName name="_____AMI2" localSheetId="9">#REF!</definedName>
    <definedName name="_____AMI2" localSheetId="15">#REF!</definedName>
    <definedName name="_____AMI2">#REF!</definedName>
    <definedName name="_____AOI1" localSheetId="1">#REF!</definedName>
    <definedName name="_____AOI1" localSheetId="3">#REF!</definedName>
    <definedName name="_____AOI1" localSheetId="9">#REF!</definedName>
    <definedName name="_____AOI1" localSheetId="15">#REF!</definedName>
    <definedName name="_____AOI1">#REF!</definedName>
    <definedName name="_____AOI2" localSheetId="1">#REF!</definedName>
    <definedName name="_____AOI2" localSheetId="3">#REF!</definedName>
    <definedName name="_____AOI2" localSheetId="9">#REF!</definedName>
    <definedName name="_____AOI2" localSheetId="15">#REF!</definedName>
    <definedName name="_____AOI2">#REF!</definedName>
    <definedName name="_____DAI1" localSheetId="1">#REF!</definedName>
    <definedName name="_____DAI1" localSheetId="3">#REF!</definedName>
    <definedName name="_____DAI1" localSheetId="9">#REF!</definedName>
    <definedName name="_____DAI1" localSheetId="15">#REF!</definedName>
    <definedName name="_____DAI1">#REF!</definedName>
    <definedName name="_____DAI2" localSheetId="1">#REF!</definedName>
    <definedName name="_____DAI2" localSheetId="3">#REF!</definedName>
    <definedName name="_____DAI2" localSheetId="9">#REF!</definedName>
    <definedName name="_____DAI2" localSheetId="15">#REF!</definedName>
    <definedName name="_____DAI2">#REF!</definedName>
    <definedName name="_____DCI1" localSheetId="1">#REF!</definedName>
    <definedName name="_____DCI1" localSheetId="3">#REF!</definedName>
    <definedName name="_____DCI1" localSheetId="9">#REF!</definedName>
    <definedName name="_____DCI1" localSheetId="15">#REF!</definedName>
    <definedName name="_____DCI1">#REF!</definedName>
    <definedName name="_____DCI2" localSheetId="1">#REF!</definedName>
    <definedName name="_____DCI2" localSheetId="3">#REF!</definedName>
    <definedName name="_____DCI2" localSheetId="9">#REF!</definedName>
    <definedName name="_____DCI2" localSheetId="15">#REF!</definedName>
    <definedName name="_____DCI2">#REF!</definedName>
    <definedName name="_____ELI1" localSheetId="1">#REF!</definedName>
    <definedName name="_____ELI1" localSheetId="3">#REF!</definedName>
    <definedName name="_____ELI1" localSheetId="9">#REF!</definedName>
    <definedName name="_____ELI1" localSheetId="15">#REF!</definedName>
    <definedName name="_____ELI1">#REF!</definedName>
    <definedName name="_____ELI2" localSheetId="1">#REF!</definedName>
    <definedName name="_____ELI2" localSheetId="3">#REF!</definedName>
    <definedName name="_____ELI2" localSheetId="9">#REF!</definedName>
    <definedName name="_____ELI2" localSheetId="15">#REF!</definedName>
    <definedName name="_____ELI2">#REF!</definedName>
    <definedName name="_____FXI1" localSheetId="1">#REF!</definedName>
    <definedName name="_____FXI1" localSheetId="3">#REF!</definedName>
    <definedName name="_____FXI1" localSheetId="9">#REF!</definedName>
    <definedName name="_____FXI1" localSheetId="15">#REF!</definedName>
    <definedName name="_____FXI1">#REF!</definedName>
    <definedName name="_____FXI2" localSheetId="1">#REF!</definedName>
    <definedName name="_____FXI2" localSheetId="3">#REF!</definedName>
    <definedName name="_____FXI2" localSheetId="9">#REF!</definedName>
    <definedName name="_____FXI2" localSheetId="15">#REF!</definedName>
    <definedName name="_____FXI2">#REF!</definedName>
    <definedName name="_____IAF2005" localSheetId="1">#REF!</definedName>
    <definedName name="_____IAF2005" localSheetId="3">#REF!</definedName>
    <definedName name="_____IAF2005" localSheetId="9">#REF!</definedName>
    <definedName name="_____IAF2005" localSheetId="15">#REF!</definedName>
    <definedName name="_____IAF2005">#REF!</definedName>
    <definedName name="_____IAF2006" localSheetId="1">#REF!</definedName>
    <definedName name="_____IAF2006" localSheetId="3">#REF!</definedName>
    <definedName name="_____IAF2006" localSheetId="9">#REF!</definedName>
    <definedName name="_____IAF2006" localSheetId="15">#REF!</definedName>
    <definedName name="_____IAF2006">#REF!</definedName>
    <definedName name="_____NAN2">[8]AN2!$A$3:$AA$111</definedName>
    <definedName name="_____PLQ2" localSheetId="1">#REF!</definedName>
    <definedName name="_____PLQ2" localSheetId="3">#REF!</definedName>
    <definedName name="_____PLQ2" localSheetId="9">#REF!</definedName>
    <definedName name="_____PLQ2" localSheetId="15">#REF!</definedName>
    <definedName name="_____PLQ2">#REF!</definedName>
    <definedName name="_____RAI1" localSheetId="1">#REF!</definedName>
    <definedName name="_____RAI1" localSheetId="3">#REF!</definedName>
    <definedName name="_____RAI1" localSheetId="9">#REF!</definedName>
    <definedName name="_____RAI1" localSheetId="15">#REF!</definedName>
    <definedName name="_____RAI1">#REF!</definedName>
    <definedName name="_____RAI2" localSheetId="1">#REF!</definedName>
    <definedName name="_____RAI2" localSheetId="3">#REF!</definedName>
    <definedName name="_____RAI2" localSheetId="9">#REF!</definedName>
    <definedName name="_____RAI2" localSheetId="15">#REF!</definedName>
    <definedName name="_____RAI2">#REF!</definedName>
    <definedName name="_____scn1" localSheetId="1">#REF!</definedName>
    <definedName name="_____scn1" localSheetId="3">#REF!</definedName>
    <definedName name="_____scn1" localSheetId="9">#REF!</definedName>
    <definedName name="_____scn1" localSheetId="15">#REF!</definedName>
    <definedName name="_____scn1">#REF!</definedName>
    <definedName name="_____TMI1" localSheetId="1">#REF!</definedName>
    <definedName name="_____TMI1" localSheetId="3">#REF!</definedName>
    <definedName name="_____TMI1" localSheetId="9">#REF!</definedName>
    <definedName name="_____TMI1" localSheetId="15">#REF!</definedName>
    <definedName name="_____TMI1">#REF!</definedName>
    <definedName name="_____TMI2" localSheetId="1">#REF!</definedName>
    <definedName name="_____TMI2" localSheetId="3">#REF!</definedName>
    <definedName name="_____TMI2" localSheetId="9">#REF!</definedName>
    <definedName name="_____TMI2" localSheetId="15">#REF!</definedName>
    <definedName name="_____TMI2">#REF!</definedName>
    <definedName name="_____TW092006" localSheetId="1">#REF!</definedName>
    <definedName name="_____TW092006" localSheetId="3">#REF!</definedName>
    <definedName name="_____TW092006" localSheetId="9">#REF!</definedName>
    <definedName name="_____TW092006" localSheetId="15">#REF!</definedName>
    <definedName name="_____TW092006">#REF!</definedName>
    <definedName name="_____TW092007" localSheetId="1">#REF!</definedName>
    <definedName name="_____TW092007" localSheetId="3">#REF!</definedName>
    <definedName name="_____TW092007" localSheetId="9">#REF!</definedName>
    <definedName name="_____TW092007" localSheetId="15">#REF!</definedName>
    <definedName name="_____TW092007">#REF!</definedName>
    <definedName name="_____UNI1" localSheetId="1">#REF!</definedName>
    <definedName name="_____UNI1" localSheetId="3">#REF!</definedName>
    <definedName name="_____UNI1" localSheetId="9">#REF!</definedName>
    <definedName name="_____UNI1" localSheetId="15">#REF!</definedName>
    <definedName name="_____UNI1">#REF!</definedName>
    <definedName name="_____UNI2" localSheetId="1">#REF!</definedName>
    <definedName name="_____UNI2" localSheetId="3">#REF!</definedName>
    <definedName name="_____UNI2" localSheetId="9">#REF!</definedName>
    <definedName name="_____UNI2" localSheetId="15">#REF!</definedName>
    <definedName name="_____UNI2">#REF!</definedName>
    <definedName name="_____wbk1" localSheetId="1">#N/A</definedName>
    <definedName name="_____wbk1" localSheetId="0">#N/A</definedName>
    <definedName name="_____wbk1" localSheetId="3">'Przychody prowizyjne'!_____wbk1</definedName>
    <definedName name="_____wbk1" localSheetId="16">[2]!_____wbk1</definedName>
    <definedName name="_____wbk1">'Przychody prowizyjne'!_____wbk1</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9">'[5]wybrane dane finansowe 1'!#REF!</definedName>
    <definedName name="_____xliuwt54j27" localSheetId="15">'[5]wybrane dane finansowe 1'!#REF!</definedName>
    <definedName name="_____xliuwt54j27" localSheetId="16">'[5]wybrane dane finansowe 1'!#REF!</definedName>
    <definedName name="_____xliuwt54j27">'[5]wybrane dane finansowe 1'!#REF!</definedName>
    <definedName name="____ALI1" localSheetId="1">#REF!</definedName>
    <definedName name="____ALI1" localSheetId="3">#REF!</definedName>
    <definedName name="____ALI1" localSheetId="9">#REF!</definedName>
    <definedName name="____ALI1" localSheetId="15">#REF!</definedName>
    <definedName name="____ALI1">#REF!</definedName>
    <definedName name="____ALI2" localSheetId="1">#REF!</definedName>
    <definedName name="____ALI2" localSheetId="3">#REF!</definedName>
    <definedName name="____ALI2" localSheetId="9">#REF!</definedName>
    <definedName name="____ALI2" localSheetId="15">#REF!</definedName>
    <definedName name="____ALI2">#REF!</definedName>
    <definedName name="____AMI1" localSheetId="1">#REF!</definedName>
    <definedName name="____AMI1" localSheetId="3">#REF!</definedName>
    <definedName name="____AMI1" localSheetId="9">#REF!</definedName>
    <definedName name="____AMI1" localSheetId="15">#REF!</definedName>
    <definedName name="____AMI1">#REF!</definedName>
    <definedName name="____AMI2" localSheetId="1">#REF!</definedName>
    <definedName name="____AMI2" localSheetId="3">#REF!</definedName>
    <definedName name="____AMI2" localSheetId="9">#REF!</definedName>
    <definedName name="____AMI2" localSheetId="15">#REF!</definedName>
    <definedName name="____AMI2">#REF!</definedName>
    <definedName name="____AOI1" localSheetId="1">#REF!</definedName>
    <definedName name="____AOI1" localSheetId="3">#REF!</definedName>
    <definedName name="____AOI1" localSheetId="9">#REF!</definedName>
    <definedName name="____AOI1" localSheetId="15">#REF!</definedName>
    <definedName name="____AOI1">#REF!</definedName>
    <definedName name="____AOI2" localSheetId="1">#REF!</definedName>
    <definedName name="____AOI2" localSheetId="3">#REF!</definedName>
    <definedName name="____AOI2" localSheetId="9">#REF!</definedName>
    <definedName name="____AOI2" localSheetId="15">#REF!</definedName>
    <definedName name="____AOI2">#REF!</definedName>
    <definedName name="____DAI1" localSheetId="1">#REF!</definedName>
    <definedName name="____DAI1" localSheetId="3">#REF!</definedName>
    <definedName name="____DAI1" localSheetId="9">#REF!</definedName>
    <definedName name="____DAI1" localSheetId="15">#REF!</definedName>
    <definedName name="____DAI1">#REF!</definedName>
    <definedName name="____DAI2" localSheetId="1">#REF!</definedName>
    <definedName name="____DAI2" localSheetId="3">#REF!</definedName>
    <definedName name="____DAI2" localSheetId="9">#REF!</definedName>
    <definedName name="____DAI2" localSheetId="15">#REF!</definedName>
    <definedName name="____DAI2">#REF!</definedName>
    <definedName name="____DCI1" localSheetId="1">#REF!</definedName>
    <definedName name="____DCI1" localSheetId="3">#REF!</definedName>
    <definedName name="____DCI1" localSheetId="9">#REF!</definedName>
    <definedName name="____DCI1" localSheetId="15">#REF!</definedName>
    <definedName name="____DCI1">#REF!</definedName>
    <definedName name="____DCI2" localSheetId="1">#REF!</definedName>
    <definedName name="____DCI2" localSheetId="3">#REF!</definedName>
    <definedName name="____DCI2" localSheetId="9">#REF!</definedName>
    <definedName name="____DCI2" localSheetId="15">#REF!</definedName>
    <definedName name="____DCI2">#REF!</definedName>
    <definedName name="____ELI1" localSheetId="1">#REF!</definedName>
    <definedName name="____ELI1" localSheetId="3">#REF!</definedName>
    <definedName name="____ELI1" localSheetId="9">#REF!</definedName>
    <definedName name="____ELI1" localSheetId="15">#REF!</definedName>
    <definedName name="____ELI1">#REF!</definedName>
    <definedName name="____ELI2" localSheetId="1">#REF!</definedName>
    <definedName name="____ELI2" localSheetId="3">#REF!</definedName>
    <definedName name="____ELI2" localSheetId="9">#REF!</definedName>
    <definedName name="____ELI2" localSheetId="15">#REF!</definedName>
    <definedName name="____ELI2">#REF!</definedName>
    <definedName name="____FXI1" localSheetId="1">#REF!</definedName>
    <definedName name="____FXI1" localSheetId="3">#REF!</definedName>
    <definedName name="____FXI1" localSheetId="9">#REF!</definedName>
    <definedName name="____FXI1" localSheetId="15">#REF!</definedName>
    <definedName name="____FXI1">#REF!</definedName>
    <definedName name="____FXI2" localSheetId="1">#REF!</definedName>
    <definedName name="____FXI2" localSheetId="3">#REF!</definedName>
    <definedName name="____FXI2" localSheetId="9">#REF!</definedName>
    <definedName name="____FXI2" localSheetId="15">#REF!</definedName>
    <definedName name="____FXI2">#REF!</definedName>
    <definedName name="____IAF2005" localSheetId="1">#REF!</definedName>
    <definedName name="____IAF2005" localSheetId="3">#REF!</definedName>
    <definedName name="____IAF2005" localSheetId="9">#REF!</definedName>
    <definedName name="____IAF2005" localSheetId="15">#REF!</definedName>
    <definedName name="____IAF2005">#REF!</definedName>
    <definedName name="____IAF2006" localSheetId="1">#REF!</definedName>
    <definedName name="____IAF2006" localSheetId="3">#REF!</definedName>
    <definedName name="____IAF2006" localSheetId="9">#REF!</definedName>
    <definedName name="____IAF2006" localSheetId="15">#REF!</definedName>
    <definedName name="____IAF2006">#REF!</definedName>
    <definedName name="____NAN2">[9]AN2!$A$3:$AA$111</definedName>
    <definedName name="____PLQ2" localSheetId="1">#REF!</definedName>
    <definedName name="____PLQ2" localSheetId="3">#REF!</definedName>
    <definedName name="____PLQ2" localSheetId="9">#REF!</definedName>
    <definedName name="____PLQ2" localSheetId="15">#REF!</definedName>
    <definedName name="____PLQ2">#REF!</definedName>
    <definedName name="____RAI1" localSheetId="1">#REF!</definedName>
    <definedName name="____RAI1" localSheetId="3">#REF!</definedName>
    <definedName name="____RAI1" localSheetId="9">#REF!</definedName>
    <definedName name="____RAI1" localSheetId="15">#REF!</definedName>
    <definedName name="____RAI1">#REF!</definedName>
    <definedName name="____RAI2" localSheetId="1">#REF!</definedName>
    <definedName name="____RAI2" localSheetId="3">#REF!</definedName>
    <definedName name="____RAI2" localSheetId="9">#REF!</definedName>
    <definedName name="____RAI2" localSheetId="15">#REF!</definedName>
    <definedName name="____RAI2">#REF!</definedName>
    <definedName name="____scn1" localSheetId="1">#REF!</definedName>
    <definedName name="____scn1" localSheetId="3">#REF!</definedName>
    <definedName name="____scn1" localSheetId="9">#REF!</definedName>
    <definedName name="____scn1" localSheetId="15">#REF!</definedName>
    <definedName name="____scn1">#REF!</definedName>
    <definedName name="____TMI1" localSheetId="1">#REF!</definedName>
    <definedName name="____TMI1" localSheetId="3">#REF!</definedName>
    <definedName name="____TMI1" localSheetId="9">#REF!</definedName>
    <definedName name="____TMI1" localSheetId="15">#REF!</definedName>
    <definedName name="____TMI1">#REF!</definedName>
    <definedName name="____TMI2" localSheetId="1">#REF!</definedName>
    <definedName name="____TMI2" localSheetId="3">#REF!</definedName>
    <definedName name="____TMI2" localSheetId="9">#REF!</definedName>
    <definedName name="____TMI2" localSheetId="15">#REF!</definedName>
    <definedName name="____TMI2">#REF!</definedName>
    <definedName name="____TW092006" localSheetId="1">#REF!</definedName>
    <definedName name="____TW092006" localSheetId="3">#REF!</definedName>
    <definedName name="____TW092006" localSheetId="9">#REF!</definedName>
    <definedName name="____TW092006" localSheetId="15">#REF!</definedName>
    <definedName name="____TW092006">#REF!</definedName>
    <definedName name="____TW092007" localSheetId="1">#REF!</definedName>
    <definedName name="____TW092007" localSheetId="3">#REF!</definedName>
    <definedName name="____TW092007" localSheetId="9">#REF!</definedName>
    <definedName name="____TW092007" localSheetId="15">#REF!</definedName>
    <definedName name="____TW092007">#REF!</definedName>
    <definedName name="____UNI1" localSheetId="1">#REF!</definedName>
    <definedName name="____UNI1" localSheetId="3">#REF!</definedName>
    <definedName name="____UNI1" localSheetId="9">#REF!</definedName>
    <definedName name="____UNI1" localSheetId="15">#REF!</definedName>
    <definedName name="____UNI1">#REF!</definedName>
    <definedName name="____UNI2" localSheetId="1">#REF!</definedName>
    <definedName name="____UNI2" localSheetId="3">#REF!</definedName>
    <definedName name="____UNI2" localSheetId="9">#REF!</definedName>
    <definedName name="____UNI2" localSheetId="15">#REF!</definedName>
    <definedName name="____UNI2">#REF!</definedName>
    <definedName name="____wbk1" localSheetId="1">#N/A</definedName>
    <definedName name="____wbk1" localSheetId="0">#N/A</definedName>
    <definedName name="____wbk1" localSheetId="3">'Przychody prowizyjne'!____wbk1</definedName>
    <definedName name="____wbk1" localSheetId="16">#N/A</definedName>
    <definedName name="____wbk1">'Przychody prowizyjne'!____wbk1</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9">'[5]wybrane dane finansowe 1'!#REF!</definedName>
    <definedName name="____xliuwt54j27" localSheetId="15">'[5]wybrane dane finansowe 1'!#REF!</definedName>
    <definedName name="____xliuwt54j27" localSheetId="16">'[5]wybrane dane finansowe 1'!#REF!</definedName>
    <definedName name="____xliuwt54j27">'[5]wybrane dane finansowe 1'!#REF!</definedName>
    <definedName name="___ALI1" localSheetId="1">#REF!</definedName>
    <definedName name="___ALI1" localSheetId="3">#REF!</definedName>
    <definedName name="___ALI1" localSheetId="9">#REF!</definedName>
    <definedName name="___ALI1" localSheetId="15">#REF!</definedName>
    <definedName name="___ALI1">#REF!</definedName>
    <definedName name="___ALI2" localSheetId="1">#REF!</definedName>
    <definedName name="___ALI2" localSheetId="3">#REF!</definedName>
    <definedName name="___ALI2" localSheetId="9">#REF!</definedName>
    <definedName name="___ALI2" localSheetId="15">#REF!</definedName>
    <definedName name="___ALI2">#REF!</definedName>
    <definedName name="___AMI1" localSheetId="1">#REF!</definedName>
    <definedName name="___AMI1" localSheetId="3">#REF!</definedName>
    <definedName name="___AMI1" localSheetId="9">#REF!</definedName>
    <definedName name="___AMI1" localSheetId="15">#REF!</definedName>
    <definedName name="___AMI1">#REF!</definedName>
    <definedName name="___AMI2" localSheetId="1">#REF!</definedName>
    <definedName name="___AMI2" localSheetId="3">#REF!</definedName>
    <definedName name="___AMI2" localSheetId="9">#REF!</definedName>
    <definedName name="___AMI2" localSheetId="15">#REF!</definedName>
    <definedName name="___AMI2">#REF!</definedName>
    <definedName name="___AOI1" localSheetId="1">#REF!</definedName>
    <definedName name="___AOI1" localSheetId="3">#REF!</definedName>
    <definedName name="___AOI1" localSheetId="9">#REF!</definedName>
    <definedName name="___AOI1" localSheetId="15">#REF!</definedName>
    <definedName name="___AOI1">#REF!</definedName>
    <definedName name="___AOI2" localSheetId="1">#REF!</definedName>
    <definedName name="___AOI2" localSheetId="3">#REF!</definedName>
    <definedName name="___AOI2" localSheetId="9">#REF!</definedName>
    <definedName name="___AOI2" localSheetId="15">#REF!</definedName>
    <definedName name="___AOI2">#REF!</definedName>
    <definedName name="___DAI1" localSheetId="1">#REF!</definedName>
    <definedName name="___DAI1" localSheetId="3">#REF!</definedName>
    <definedName name="___DAI1" localSheetId="9">#REF!</definedName>
    <definedName name="___DAI1" localSheetId="15">#REF!</definedName>
    <definedName name="___DAI1">#REF!</definedName>
    <definedName name="___DAI2" localSheetId="1">#REF!</definedName>
    <definedName name="___DAI2" localSheetId="3">#REF!</definedName>
    <definedName name="___DAI2" localSheetId="9">#REF!</definedName>
    <definedName name="___DAI2" localSheetId="15">#REF!</definedName>
    <definedName name="___DAI2">#REF!</definedName>
    <definedName name="___DCI1" localSheetId="1">#REF!</definedName>
    <definedName name="___DCI1" localSheetId="3">#REF!</definedName>
    <definedName name="___DCI1" localSheetId="9">#REF!</definedName>
    <definedName name="___DCI1" localSheetId="15">#REF!</definedName>
    <definedName name="___DCI1">#REF!</definedName>
    <definedName name="___DCI2" localSheetId="1">#REF!</definedName>
    <definedName name="___DCI2" localSheetId="3">#REF!</definedName>
    <definedName name="___DCI2" localSheetId="9">#REF!</definedName>
    <definedName name="___DCI2" localSheetId="15">#REF!</definedName>
    <definedName name="___DCI2">#REF!</definedName>
    <definedName name="___ELI1" localSheetId="1">#REF!</definedName>
    <definedName name="___ELI1" localSheetId="3">#REF!</definedName>
    <definedName name="___ELI1" localSheetId="9">#REF!</definedName>
    <definedName name="___ELI1" localSheetId="15">#REF!</definedName>
    <definedName name="___ELI1">#REF!</definedName>
    <definedName name="___ELI2" localSheetId="1">#REF!</definedName>
    <definedName name="___ELI2" localSheetId="3">#REF!</definedName>
    <definedName name="___ELI2" localSheetId="9">#REF!</definedName>
    <definedName name="___ELI2" localSheetId="15">#REF!</definedName>
    <definedName name="___ELI2">#REF!</definedName>
    <definedName name="___FXI1" localSheetId="1">#REF!</definedName>
    <definedName name="___FXI1" localSheetId="3">#REF!</definedName>
    <definedName name="___FXI1" localSheetId="9">#REF!</definedName>
    <definedName name="___FXI1" localSheetId="15">#REF!</definedName>
    <definedName name="___FXI1">#REF!</definedName>
    <definedName name="___FXI2" localSheetId="1">#REF!</definedName>
    <definedName name="___FXI2" localSheetId="3">#REF!</definedName>
    <definedName name="___FXI2" localSheetId="9">#REF!</definedName>
    <definedName name="___FXI2" localSheetId="15">#REF!</definedName>
    <definedName name="___FXI2">#REF!</definedName>
    <definedName name="___IAF2005" localSheetId="1">#REF!</definedName>
    <definedName name="___IAF2005" localSheetId="3">#REF!</definedName>
    <definedName name="___IAF2005" localSheetId="9">#REF!</definedName>
    <definedName name="___IAF2005" localSheetId="15">#REF!</definedName>
    <definedName name="___IAF2005">#REF!</definedName>
    <definedName name="___IAF2006" localSheetId="1">#REF!</definedName>
    <definedName name="___IAF2006" localSheetId="3">#REF!</definedName>
    <definedName name="___IAF2006" localSheetId="9">#REF!</definedName>
    <definedName name="___IAF2006" localSheetId="15">#REF!</definedName>
    <definedName name="___IAF2006">#REF!</definedName>
    <definedName name="___NAN2">[9]AN2!$A$3:$AA$111</definedName>
    <definedName name="___PLQ2" localSheetId="1">#REF!</definedName>
    <definedName name="___PLQ2" localSheetId="3">#REF!</definedName>
    <definedName name="___PLQ2" localSheetId="9">#REF!</definedName>
    <definedName name="___PLQ2" localSheetId="15">#REF!</definedName>
    <definedName name="___PLQ2">#REF!</definedName>
    <definedName name="___RAI1" localSheetId="1">#REF!</definedName>
    <definedName name="___RAI1" localSheetId="3">#REF!</definedName>
    <definedName name="___RAI1" localSheetId="9">#REF!</definedName>
    <definedName name="___RAI1" localSheetId="15">#REF!</definedName>
    <definedName name="___RAI1">#REF!</definedName>
    <definedName name="___RAI2" localSheetId="1">#REF!</definedName>
    <definedName name="___RAI2" localSheetId="3">#REF!</definedName>
    <definedName name="___RAI2" localSheetId="9">#REF!</definedName>
    <definedName name="___RAI2" localSheetId="15">#REF!</definedName>
    <definedName name="___RAI2">#REF!</definedName>
    <definedName name="___scn1" localSheetId="1">#REF!</definedName>
    <definedName name="___scn1" localSheetId="3">#REF!</definedName>
    <definedName name="___scn1" localSheetId="9">#REF!</definedName>
    <definedName name="___scn1" localSheetId="15">#REF!</definedName>
    <definedName name="___scn1">#REF!</definedName>
    <definedName name="___TMI1" localSheetId="1">#REF!</definedName>
    <definedName name="___TMI1" localSheetId="3">#REF!</definedName>
    <definedName name="___TMI1" localSheetId="9">#REF!</definedName>
    <definedName name="___TMI1" localSheetId="15">#REF!</definedName>
    <definedName name="___TMI1">#REF!</definedName>
    <definedName name="___TMI2" localSheetId="1">#REF!</definedName>
    <definedName name="___TMI2" localSheetId="3">#REF!</definedName>
    <definedName name="___TMI2" localSheetId="9">#REF!</definedName>
    <definedName name="___TMI2" localSheetId="15">#REF!</definedName>
    <definedName name="___TMI2">#REF!</definedName>
    <definedName name="___TW092006" localSheetId="1">#REF!</definedName>
    <definedName name="___TW092006" localSheetId="3">#REF!</definedName>
    <definedName name="___TW092006" localSheetId="9">#REF!</definedName>
    <definedName name="___TW092006" localSheetId="15">#REF!</definedName>
    <definedName name="___TW092006">#REF!</definedName>
    <definedName name="___TW092007" localSheetId="1">#REF!</definedName>
    <definedName name="___TW092007" localSheetId="3">#REF!</definedName>
    <definedName name="___TW092007" localSheetId="9">#REF!</definedName>
    <definedName name="___TW092007" localSheetId="15">#REF!</definedName>
    <definedName name="___TW092007">#REF!</definedName>
    <definedName name="___UNI1" localSheetId="1">#REF!</definedName>
    <definedName name="___UNI1" localSheetId="3">#REF!</definedName>
    <definedName name="___UNI1" localSheetId="9">#REF!</definedName>
    <definedName name="___UNI1" localSheetId="15">#REF!</definedName>
    <definedName name="___UNI1">#REF!</definedName>
    <definedName name="___UNI2" localSheetId="1">#REF!</definedName>
    <definedName name="___UNI2" localSheetId="3">#REF!</definedName>
    <definedName name="___UNI2" localSheetId="9">#REF!</definedName>
    <definedName name="___UNI2" localSheetId="15">#REF!</definedName>
    <definedName name="___UNI2">#REF!</definedName>
    <definedName name="___wbk1" localSheetId="1">#N/A</definedName>
    <definedName name="___wbk1" localSheetId="0">#N/A</definedName>
    <definedName name="___wbk1" localSheetId="3">'Przychody prowizyjne'!___wbk1</definedName>
    <definedName name="___wbk1" localSheetId="16">#N/A</definedName>
    <definedName name="___wbk1">'Przychody prowizyjne'!___wbk1</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9">'[5]wybrane dane finansowe 1'!#REF!</definedName>
    <definedName name="___xliuwt54j27" localSheetId="15">'[5]wybrane dane finansowe 1'!#REF!</definedName>
    <definedName name="___xliuwt54j27" localSheetId="16">'[5]wybrane dane finansowe 1'!#REF!</definedName>
    <definedName name="___xliuwt54j27">'[5]wybrane dane finansowe 1'!#REF!</definedName>
    <definedName name="__1_0_0mota" localSheetId="1">#REF!</definedName>
    <definedName name="__1_0_0mota" localSheetId="3">#REF!</definedName>
    <definedName name="__1_0_0mota" localSheetId="9">#REF!</definedName>
    <definedName name="__1_0_0mota" localSheetId="15">#REF!</definedName>
    <definedName name="__1_0_0mota">#REF!</definedName>
    <definedName name="__ALI1" localSheetId="1">#REF!</definedName>
    <definedName name="__ALI1" localSheetId="3">#REF!</definedName>
    <definedName name="__ALI1" localSheetId="9">#REF!</definedName>
    <definedName name="__ALI1" localSheetId="15">#REF!</definedName>
    <definedName name="__ALI1">#REF!</definedName>
    <definedName name="__ALI2" localSheetId="1">#REF!</definedName>
    <definedName name="__ALI2" localSheetId="3">#REF!</definedName>
    <definedName name="__ALI2" localSheetId="9">#REF!</definedName>
    <definedName name="__ALI2" localSheetId="15">#REF!</definedName>
    <definedName name="__ALI2">#REF!</definedName>
    <definedName name="__AMI1" localSheetId="1">#REF!</definedName>
    <definedName name="__AMI1" localSheetId="3">#REF!</definedName>
    <definedName name="__AMI1" localSheetId="9">#REF!</definedName>
    <definedName name="__AMI1" localSheetId="15">#REF!</definedName>
    <definedName name="__AMI1">#REF!</definedName>
    <definedName name="__AMI2" localSheetId="1">#REF!</definedName>
    <definedName name="__AMI2" localSheetId="3">#REF!</definedName>
    <definedName name="__AMI2" localSheetId="9">#REF!</definedName>
    <definedName name="__AMI2" localSheetId="15">#REF!</definedName>
    <definedName name="__AMI2">#REF!</definedName>
    <definedName name="__AOI1" localSheetId="1">#REF!</definedName>
    <definedName name="__AOI1" localSheetId="3">#REF!</definedName>
    <definedName name="__AOI1" localSheetId="9">#REF!</definedName>
    <definedName name="__AOI1" localSheetId="15">#REF!</definedName>
    <definedName name="__AOI1">#REF!</definedName>
    <definedName name="__AOI2" localSheetId="1">#REF!</definedName>
    <definedName name="__AOI2" localSheetId="3">#REF!</definedName>
    <definedName name="__AOI2" localSheetId="9">#REF!</definedName>
    <definedName name="__AOI2" localSheetId="15">#REF!</definedName>
    <definedName name="__AOI2">#REF!</definedName>
    <definedName name="__DAI1" localSheetId="1">#REF!</definedName>
    <definedName name="__DAI1" localSheetId="3">#REF!</definedName>
    <definedName name="__DAI1" localSheetId="9">#REF!</definedName>
    <definedName name="__DAI1" localSheetId="15">#REF!</definedName>
    <definedName name="__DAI1">#REF!</definedName>
    <definedName name="__DAI2" localSheetId="1">#REF!</definedName>
    <definedName name="__DAI2" localSheetId="3">#REF!</definedName>
    <definedName name="__DAI2" localSheetId="9">#REF!</definedName>
    <definedName name="__DAI2" localSheetId="15">#REF!</definedName>
    <definedName name="__DAI2">#REF!</definedName>
    <definedName name="__DCI1" localSheetId="1">#REF!</definedName>
    <definedName name="__DCI1" localSheetId="3">#REF!</definedName>
    <definedName name="__DCI1" localSheetId="9">#REF!</definedName>
    <definedName name="__DCI1" localSheetId="15">#REF!</definedName>
    <definedName name="__DCI1">#REF!</definedName>
    <definedName name="__DCI2" localSheetId="1">#REF!</definedName>
    <definedName name="__DCI2" localSheetId="3">#REF!</definedName>
    <definedName name="__DCI2" localSheetId="9">#REF!</definedName>
    <definedName name="__DCI2" localSheetId="15">#REF!</definedName>
    <definedName name="__DCI2">#REF!</definedName>
    <definedName name="__ELI1" localSheetId="1">#REF!</definedName>
    <definedName name="__ELI1" localSheetId="3">#REF!</definedName>
    <definedName name="__ELI1" localSheetId="9">#REF!</definedName>
    <definedName name="__ELI1" localSheetId="15">#REF!</definedName>
    <definedName name="__ELI1">#REF!</definedName>
    <definedName name="__ELI2" localSheetId="1">#REF!</definedName>
    <definedName name="__ELI2" localSheetId="3">#REF!</definedName>
    <definedName name="__ELI2" localSheetId="9">#REF!</definedName>
    <definedName name="__ELI2" localSheetId="15">#REF!</definedName>
    <definedName name="__ELI2">#REF!</definedName>
    <definedName name="__FXI1" localSheetId="1">#REF!</definedName>
    <definedName name="__FXI1" localSheetId="3">#REF!</definedName>
    <definedName name="__FXI1" localSheetId="9">#REF!</definedName>
    <definedName name="__FXI1" localSheetId="15">#REF!</definedName>
    <definedName name="__FXI1">#REF!</definedName>
    <definedName name="__FXI2" localSheetId="1">#REF!</definedName>
    <definedName name="__FXI2" localSheetId="3">#REF!</definedName>
    <definedName name="__FXI2" localSheetId="9">#REF!</definedName>
    <definedName name="__FXI2" localSheetId="15">#REF!</definedName>
    <definedName name="__FXI2">#REF!</definedName>
    <definedName name="__IAF2005" localSheetId="1">#REF!</definedName>
    <definedName name="__IAF2005" localSheetId="3">#REF!</definedName>
    <definedName name="__IAF2005" localSheetId="9">#REF!</definedName>
    <definedName name="__IAF2005" localSheetId="15">#REF!</definedName>
    <definedName name="__IAF2005">#REF!</definedName>
    <definedName name="__IAF2006" localSheetId="1">#REF!</definedName>
    <definedName name="__IAF2006" localSheetId="3">#REF!</definedName>
    <definedName name="__IAF2006" localSheetId="9">#REF!</definedName>
    <definedName name="__IAF2006" localSheetId="15">#REF!</definedName>
    <definedName name="__IAF2006">#REF!</definedName>
    <definedName name="__NAN2">[10]AN2!$A$1:$AG$123</definedName>
    <definedName name="__PLQ2" localSheetId="1">#REF!</definedName>
    <definedName name="__PLQ2" localSheetId="3">#REF!</definedName>
    <definedName name="__PLQ2" localSheetId="9">#REF!</definedName>
    <definedName name="__PLQ2" localSheetId="15">#REF!</definedName>
    <definedName name="__PLQ2">#REF!</definedName>
    <definedName name="__RAI1" localSheetId="1">#REF!</definedName>
    <definedName name="__RAI1" localSheetId="3">#REF!</definedName>
    <definedName name="__RAI1" localSheetId="9">#REF!</definedName>
    <definedName name="__RAI1" localSheetId="15">#REF!</definedName>
    <definedName name="__RAI1">#REF!</definedName>
    <definedName name="__RAI2" localSheetId="1">#REF!</definedName>
    <definedName name="__RAI2" localSheetId="3">#REF!</definedName>
    <definedName name="__RAI2" localSheetId="9">#REF!</definedName>
    <definedName name="__RAI2" localSheetId="15">#REF!</definedName>
    <definedName name="__RAI2">#REF!</definedName>
    <definedName name="__scn1" localSheetId="1">#REF!</definedName>
    <definedName name="__scn1" localSheetId="3">#REF!</definedName>
    <definedName name="__scn1" localSheetId="9">#REF!</definedName>
    <definedName name="__scn1" localSheetId="15">#REF!</definedName>
    <definedName name="__scn1">#REF!</definedName>
    <definedName name="__TMI1" localSheetId="1">#REF!</definedName>
    <definedName name="__TMI1" localSheetId="3">#REF!</definedName>
    <definedName name="__TMI1" localSheetId="9">#REF!</definedName>
    <definedName name="__TMI1" localSheetId="15">#REF!</definedName>
    <definedName name="__TMI1">#REF!</definedName>
    <definedName name="__TMI2" localSheetId="1">#REF!</definedName>
    <definedName name="__TMI2" localSheetId="3">#REF!</definedName>
    <definedName name="__TMI2" localSheetId="9">#REF!</definedName>
    <definedName name="__TMI2" localSheetId="15">#REF!</definedName>
    <definedName name="__TMI2">#REF!</definedName>
    <definedName name="__TW092006" localSheetId="1">#REF!</definedName>
    <definedName name="__TW092006" localSheetId="3">#REF!</definedName>
    <definedName name="__TW092006" localSheetId="9">#REF!</definedName>
    <definedName name="__TW092006" localSheetId="15">#REF!</definedName>
    <definedName name="__TW092006">#REF!</definedName>
    <definedName name="__TW092007" localSheetId="1">#REF!</definedName>
    <definedName name="__TW092007" localSheetId="3">#REF!</definedName>
    <definedName name="__TW092007" localSheetId="9">#REF!</definedName>
    <definedName name="__TW092007" localSheetId="15">#REF!</definedName>
    <definedName name="__TW092007">#REF!</definedName>
    <definedName name="__UNI1" localSheetId="1">#REF!</definedName>
    <definedName name="__UNI1" localSheetId="3">#REF!</definedName>
    <definedName name="__UNI1" localSheetId="9">#REF!</definedName>
    <definedName name="__UNI1" localSheetId="15">#REF!</definedName>
    <definedName name="__UNI1">#REF!</definedName>
    <definedName name="__UNI2" localSheetId="1">#REF!</definedName>
    <definedName name="__UNI2" localSheetId="3">#REF!</definedName>
    <definedName name="__UNI2" localSheetId="9">#REF!</definedName>
    <definedName name="__UNI2" localSheetId="15">#REF!</definedName>
    <definedName name="__UNI2">#REF!</definedName>
    <definedName name="__wbk1" localSheetId="1">BS!__wbk1</definedName>
    <definedName name="__wbk1" localSheetId="0">#N/A</definedName>
    <definedName name="__wbk1" localSheetId="3">'Przychody prowizyjne'!__wbk1</definedName>
    <definedName name="__wbk1" localSheetId="16">#N/A</definedName>
    <definedName name="__wbk1">BS!__wbk1</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9">'[5]wybrane dane finansowe 1'!#REF!</definedName>
    <definedName name="__xliuwt54j27" localSheetId="15">'[5]wybrane dane finansowe 1'!#REF!</definedName>
    <definedName name="__xliuwt54j27" localSheetId="16">'[5]wybrane dane finansowe 1'!#REF!</definedName>
    <definedName name="__xliuwt54j27">'[5]wybrane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9">'[5]wybrane dane finansowe 1'!#REF!</definedName>
    <definedName name="_02mwpn50mp" localSheetId="15">'[5]wybrane dane finansowe 1'!#REF!</definedName>
    <definedName name="_02mwpn50mp" localSheetId="16">'[5]wybrane dane finansowe 1'!#REF!</definedName>
    <definedName name="_02mwpn50mp">'[5]wybrane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9">'[5]wybrane dane finansowe 1'!#REF!</definedName>
    <definedName name="_081wdr4y2u" localSheetId="15">'[5]wybrane dane finansowe 1'!#REF!</definedName>
    <definedName name="_081wdr4y2u" localSheetId="16">'[5]wybrane dane finansowe 1'!#REF!</definedName>
    <definedName name="_081wdr4y2u">'[5]wybrane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9">'[5]wybrane dane finansowe 1'!#REF!</definedName>
    <definedName name="_091uuj50712" localSheetId="15">'[5]wybrane dane finansowe 1'!#REF!</definedName>
    <definedName name="_091uuj50712" localSheetId="16">'[5]wybrane dane finansowe 1'!#REF!</definedName>
    <definedName name="_091uuj50712">'[5]wybrane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9">'[5]wybrane dane finansowe 1'!#REF!</definedName>
    <definedName name="_0aj44s5072v" localSheetId="15">'[5]wybrane dane finansowe 1'!#REF!</definedName>
    <definedName name="_0aj44s5072v" localSheetId="16">'[5]wybrane dane finansowe 1'!#REF!</definedName>
    <definedName name="_0aj44s5072v">'[5]wybrane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9">'[5]wybrane dane finansowe 1'!#REF!</definedName>
    <definedName name="_0f4335536j" localSheetId="15">'[5]wybrane dane finansowe 1'!#REF!</definedName>
    <definedName name="_0f4335536j" localSheetId="16">'[5]wybrane dane finansowe 1'!#REF!</definedName>
    <definedName name="_0f4335536j">'[5]wybrane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9">'[5]wybrane dane finansowe 1'!#REF!</definedName>
    <definedName name="_0ixk1_qkqnmi1mk8" localSheetId="15">'[5]wybrane dane finansowe 1'!#REF!</definedName>
    <definedName name="_0ixk1_qkqnmi1mk8" localSheetId="16">'[5]wybrane dane finansowe 1'!#REF!</definedName>
    <definedName name="_0ixk1_qkqnmi1mk8">'[5]wybrane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9">'[5]wybrane dane finansowe 1'!#REF!</definedName>
    <definedName name="_0lw8lb51pf" localSheetId="15">'[5]wybrane dane finansowe 1'!#REF!</definedName>
    <definedName name="_0lw8lb51pf" localSheetId="16">'[5]wybrane dane finansowe 1'!#REF!</definedName>
    <definedName name="_0lw8lb51pf">'[5]wybrane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9">'[5]wybrane dane finansowe 1'!#REF!</definedName>
    <definedName name="_0ntf0354j21" localSheetId="15">'[5]wybrane dane finansowe 1'!#REF!</definedName>
    <definedName name="_0ntf0354j21" localSheetId="16">'[5]wybrane dane finansowe 1'!#REF!</definedName>
    <definedName name="_0ntf0354j21">'[5]wybrane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9">'[5]wybrane dane finansowe 1'!#REF!</definedName>
    <definedName name="_0qlxsw507v" localSheetId="15">'[5]wybrane dane finansowe 1'!#REF!</definedName>
    <definedName name="_0qlxsw507v" localSheetId="16">'[5]wybrane dane finansowe 1'!#REF!</definedName>
    <definedName name="_0qlxsw507v">'[5]wybrane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9">'[5]wybrane dane finansowe 1'!#REF!</definedName>
    <definedName name="_0qv6155181w" localSheetId="15">'[5]wybrane dane finansowe 1'!#REF!</definedName>
    <definedName name="_0qv6155181w" localSheetId="16">'[5]wybrane dane finansowe 1'!#REF!</definedName>
    <definedName name="_0qv6155181w">'[5]wybrane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9">'[5]wybrane dane finansowe 1'!#REF!</definedName>
    <definedName name="_0smkof4zl10" localSheetId="15">'[5]wybrane dane finansowe 1'!#REF!</definedName>
    <definedName name="_0smkof4zl10" localSheetId="16">'[5]wybrane dane finansowe 1'!#REF!</definedName>
    <definedName name="_0smkof4zl1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9">'[5]wybrane dane finansowe 1'!#REF!</definedName>
    <definedName name="_0sv6e754j2l" localSheetId="15">'[5]wybrane dane finansowe 1'!#REF!</definedName>
    <definedName name="_0sv6e754j2l" localSheetId="16">'[5]wybrane dane finansowe 1'!#REF!</definedName>
    <definedName name="_0sv6e754j2l">'[5]wybrane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9">'[5]wybrane dane finansowe 1'!#REF!</definedName>
    <definedName name="_0tt34x53q28" localSheetId="15">'[5]wybrane dane finansowe 1'!#REF!</definedName>
    <definedName name="_0tt34x53q28" localSheetId="16">'[5]wybrane dane finansowe 1'!#REF!</definedName>
    <definedName name="_0tt34x53q28">'[5]wybrane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9">'[5]wybrane dane finansowe 1'!#REF!</definedName>
    <definedName name="_0uf19a54j19" localSheetId="15">'[5]wybrane dane finansowe 1'!#REF!</definedName>
    <definedName name="_0uf19a54j19" localSheetId="16">'[5]wybrane dane finansowe 1'!#REF!</definedName>
    <definedName name="_0uf19a54j19">'[5]wybrane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9">'[5]wybrane dane finansowe 1'!#REF!</definedName>
    <definedName name="_0zy53w50mo" localSheetId="15">'[5]wybrane dane finansowe 1'!#REF!</definedName>
    <definedName name="_0zy53w50mo" localSheetId="16">'[5]wybrane dane finansowe 1'!#REF!</definedName>
    <definedName name="_0zy53w50mo">'[5]wybrane dane finansowe 1'!#REF!</definedName>
    <definedName name="_1______mota" localSheetId="1">#REF!</definedName>
    <definedName name="_1_0_0mota" localSheetId="1">'[11]#ADR'!#REF!</definedName>
    <definedName name="_1_0_0mota" localSheetId="3">'[11]#ADR'!#REF!</definedName>
    <definedName name="_1_0_0mota" localSheetId="9">'[11]#ADR'!#REF!</definedName>
    <definedName name="_1_0_0mota" localSheetId="15">'[11]#ADR'!#REF!</definedName>
    <definedName name="_1_0_0mota">'[11]#ADR'!#REF!</definedName>
    <definedName name="_10_____mota" localSheetId="1">#REF!</definedName>
    <definedName name="_10_____mota" localSheetId="3">#REF!</definedName>
    <definedName name="_10_____mota" localSheetId="9">#REF!</definedName>
    <definedName name="_10_____mota" localSheetId="15">#REF!</definedName>
    <definedName name="_10_____mota">#REF!</definedName>
    <definedName name="_11_0_0mota" localSheetId="1">#REF!</definedName>
    <definedName name="_122006" localSheetId="1">#REF!</definedName>
    <definedName name="_122006" localSheetId="3">#REF!</definedName>
    <definedName name="_122006" localSheetId="9">#REF!</definedName>
    <definedName name="_122006" localSheetId="15">#REF!</definedName>
    <definedName name="_122006">#REF!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9">'[5]wybrane dane finansowe 1'!#REF!</definedName>
    <definedName name="_12jb805072c" localSheetId="15">'[5]wybrane dane finansowe 1'!#REF!</definedName>
    <definedName name="_12jb805072c" localSheetId="16">'[5]wybrane dane finansowe 1'!#REF!</definedName>
    <definedName name="_12jb805072c">'[5]wybrane dane finansowe 1'!#REF!</definedName>
    <definedName name="_14_0_0mota" localSheetId="0">#REF!</definedName>
    <definedName name="_15_0_0mota" localSheetId="1">#REF!</definedName>
    <definedName name="_15_0_0mota" localSheetId="3">#REF!</definedName>
    <definedName name="_15_0_0mota" localSheetId="9">#REF!</definedName>
    <definedName name="_15_0_0mota" localSheetId="15">#REF!</definedName>
    <definedName name="_15_0_0mota">#REF!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9">'[5]wybrane dane finansowe 1'!#REF!</definedName>
    <definedName name="_15hyhl54j1h" localSheetId="15">'[5]wybrane dane finansowe 1'!#REF!</definedName>
    <definedName name="_15hyhl54j1h" localSheetId="16">'[5]wybrane dane finansowe 1'!#REF!</definedName>
    <definedName name="_15hyhl54j1h">'[5]wybrane dane finansowe 1'!#REF!</definedName>
    <definedName name="_16____mota" localSheetId="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9">'[5]wybrane dane finansowe 1'!#REF!</definedName>
    <definedName name="_17k5f55361l" localSheetId="15">'[5]wybrane dane finansowe 1'!#REF!</definedName>
    <definedName name="_17k5f55361l" localSheetId="16">'[5]wybrane dane finansowe 1'!#REF!</definedName>
    <definedName name="_17k5f55361l">'[5]wybrane dane finansowe 1'!#REF!</definedName>
    <definedName name="_18mota" localSheetId="1">#REF!</definedName>
    <definedName name="_18mota" localSheetId="3">#REF!</definedName>
    <definedName name="_18mota" localSheetId="9">#REF!</definedName>
    <definedName name="_18mota" localSheetId="15">#REF!</definedName>
    <definedName name="_18mota">#REF!</definedName>
    <definedName name="_19____mota" localSheetId="0">#REF!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9">'[5]wybrane dane finansowe 1'!#REF!</definedName>
    <definedName name="_19e3w353q25" localSheetId="15">'[5]wybrane dane finansowe 1'!#REF!</definedName>
    <definedName name="_19e3w353q25" localSheetId="16">'[5]wybrane dane finansowe 1'!#REF!</definedName>
    <definedName name="_19e3w353q25">'[5]wybrane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9">'[5]wybrane dane finansowe 1'!#REF!</definedName>
    <definedName name="_19ocdm4ysc" localSheetId="15">'[5]wybrane dane finansowe 1'!#REF!</definedName>
    <definedName name="_19ocdm4ysc" localSheetId="16">'[5]wybrane dane finansowe 1'!#REF!</definedName>
    <definedName name="_19ocdm4ysc">'[5]wybrane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9">'[5]wybrane dane finansowe 1'!#REF!</definedName>
    <definedName name="_1d6meg4ysl" localSheetId="15">'[5]wybrane dane finansowe 1'!#REF!</definedName>
    <definedName name="_1d6meg4ysl" localSheetId="16">'[5]wybrane dane finansowe 1'!#REF!</definedName>
    <definedName name="_1d6meg4ysl">'[5]wybrane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9">'[5]wybrane dane finansowe 1'!#REF!</definedName>
    <definedName name="_1dtemi4x9e" localSheetId="15">'[5]wybrane dane finansowe 1'!#REF!</definedName>
    <definedName name="_1dtemi4x9e" localSheetId="16">'[5]wybrane dane finansowe 1'!#REF!</definedName>
    <definedName name="_1dtemi4x9e">'[5]wybrane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9">'[5]wybrane dane finansowe 1'!#REF!</definedName>
    <definedName name="_1eaf1l536n" localSheetId="15">'[5]wybrane dane finansowe 1'!#REF!</definedName>
    <definedName name="_1eaf1l536n" localSheetId="16">'[5]wybrane dane finansowe 1'!#REF!</definedName>
    <definedName name="_1eaf1l536n">'[5]wybrane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9">'[5]wybrane dane finansowe 1'!#REF!</definedName>
    <definedName name="_1en6ry50m23" localSheetId="15">'[5]wybrane dane finansowe 1'!#REF!</definedName>
    <definedName name="_1en6ry50m23" localSheetId="16">'[5]wybrane dane finansowe 1'!#REF!</definedName>
    <definedName name="_1en6ry50m23">'[5]wybrane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9">'[5]wybrane dane finansowe 1'!#REF!</definedName>
    <definedName name="_1hqb5k4x9i" localSheetId="15">'[5]wybrane dane finansowe 1'!#REF!</definedName>
    <definedName name="_1hqb5k4x9i" localSheetId="16">'[5]wybrane dane finansowe 1'!#REF!</definedName>
    <definedName name="_1hqb5k4x9i">'[5]wybrane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9">'[5]wybrane dane finansowe 1'!#REF!</definedName>
    <definedName name="_1iaqow4y222" localSheetId="15">'[5]wybrane dane finansowe 1'!#REF!</definedName>
    <definedName name="_1iaqow4y222" localSheetId="16">'[5]wybrane dane finansowe 1'!#REF!</definedName>
    <definedName name="_1iaqow4y222">'[5]wybrane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9">'[5]wybrane dane finansowe 1'!#REF!</definedName>
    <definedName name="_1jmfus5071m" localSheetId="15">'[5]wybrane dane finansowe 1'!#REF!</definedName>
    <definedName name="_1jmfus5071m" localSheetId="16">'[5]wybrane dane finansowe 1'!#REF!</definedName>
    <definedName name="_1jmfus5071m">'[5]wybrane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9">'[5]wybrane dane finansowe 1'!#REF!</definedName>
    <definedName name="_1mknu25071u" localSheetId="15">'[5]wybrane dane finansowe 1'!#REF!</definedName>
    <definedName name="_1mknu25071u" localSheetId="16">'[5]wybrane dane finansowe 1'!#REF!</definedName>
    <definedName name="_1mknu25071u">'[5]wybrane dane finansowe 1'!#REF!</definedName>
    <definedName name="_1mota" localSheetId="1">#REF!</definedName>
    <definedName name="_1mota" localSheetId="3">#REF!</definedName>
    <definedName name="_1mota" localSheetId="9">#REF!</definedName>
    <definedName name="_1mota" localSheetId="15">#REF!</definedName>
    <definedName name="_1mota">#REF!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9">'[5]wybrane dane finansowe 1'!#REF!</definedName>
    <definedName name="_1nuci854j18" localSheetId="15">'[5]wybrane dane finansowe 1'!#REF!</definedName>
    <definedName name="_1nuci854j18" localSheetId="16">'[5]wybrane dane finansowe 1'!#REF!</definedName>
    <definedName name="_1nuci854j18">'[5]wybrane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9">'[5]wybrane dane finansowe 1'!#REF!</definedName>
    <definedName name="_1qslkq4zlk" localSheetId="15">'[5]wybrane dane finansowe 1'!#REF!</definedName>
    <definedName name="_1qslkq4zlk" localSheetId="16">'[5]wybrane dane finansowe 1'!#REF!</definedName>
    <definedName name="_1qslkq4zlk">'[5]wybrane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9">'[5]wybrane dane finansowe 1'!#REF!</definedName>
    <definedName name="_1s9mok50mb" localSheetId="15">'[5]wybrane dane finansowe 1'!#REF!</definedName>
    <definedName name="_1s9mok50mb" localSheetId="16">'[5]wybrane dane finansowe 1'!#REF!</definedName>
    <definedName name="_1s9mok50mb">'[5]wybrane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9">'[5]wybrane dane finansowe 1'!#REF!</definedName>
    <definedName name="_1szrlc4zl1j" localSheetId="15">'[5]wybrane dane finansowe 1'!#REF!</definedName>
    <definedName name="_1szrlc4zl1j" localSheetId="16">'[5]wybrane dane finansowe 1'!#REF!</definedName>
    <definedName name="_1szrlc4zl1j">'[5]wybrane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9">'[5]wybrane dane finansowe 1'!#REF!</definedName>
    <definedName name="_1tdr6j5182e" localSheetId="15">'[5]wybrane dane finansowe 1'!#REF!</definedName>
    <definedName name="_1tdr6j5182e" localSheetId="16">'[5]wybrane dane finansowe 1'!#REF!</definedName>
    <definedName name="_1tdr6j5182e">'[5]wybrane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9">'[5]wybrane dane finansowe 1'!#REF!</definedName>
    <definedName name="_1tgunx50m1h" localSheetId="15">'[5]wybrane dane finansowe 1'!#REF!</definedName>
    <definedName name="_1tgunx50m1h" localSheetId="16">'[5]wybrane dane finansowe 1'!#REF!</definedName>
    <definedName name="_1tgunx50m1h">'[5]wybrane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9">'[5]wybrane dane finansowe 1'!#REF!</definedName>
    <definedName name="_1vsmdh4y21u" localSheetId="15">'[5]wybrane dane finansowe 1'!#REF!</definedName>
    <definedName name="_1vsmdh4y21u" localSheetId="16">'[5]wybrane dane finansowe 1'!#REF!</definedName>
    <definedName name="_1vsmdh4y21u">'[5]wybrane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9">'[5]wybrane dane finansowe 1'!#REF!</definedName>
    <definedName name="_1xum7z5071q" localSheetId="15">'[5]wybrane dane finansowe 1'!#REF!</definedName>
    <definedName name="_1xum7z5071q" localSheetId="16">'[5]wybrane dane finansowe 1'!#REF!</definedName>
    <definedName name="_1xum7z5071q">'[5]wybrane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9">'[5]wybrane dane finansowe 1'!#REF!</definedName>
    <definedName name="_1zcnpj507w" localSheetId="15">'[5]wybrane dane finansowe 1'!#REF!</definedName>
    <definedName name="_1zcnpj507w" localSheetId="16">'[5]wybrane dane finansowe 1'!#REF!</definedName>
    <definedName name="_1zcnpj507w">'[5]wybrane dane finansowe 1'!#REF!</definedName>
    <definedName name="_1zkowf4x9c" localSheetId="1">#REF!</definedName>
    <definedName name="_1zkowf4x9c" localSheetId="3">#REF!</definedName>
    <definedName name="_1zkowf4x9c" localSheetId="9">#REF!</definedName>
    <definedName name="_1zkowf4x9c" localSheetId="15">#REF!</definedName>
    <definedName name="_1zkowf4x9c">#REF!</definedName>
    <definedName name="_2_0_0mota" localSheetId="1">#REF!</definedName>
    <definedName name="_2_0_0mota" localSheetId="3">#REF!</definedName>
    <definedName name="_2_0_0mota" localSheetId="9">#REF!</definedName>
    <definedName name="_2_0_0mota" localSheetId="15">#REF!</definedName>
    <definedName name="_2_0_0mota">#REF!</definedName>
    <definedName name="_20____mota" localSheetId="1">#REF!</definedName>
    <definedName name="_20____mota" localSheetId="3">#REF!</definedName>
    <definedName name="_20____mota" localSheetId="9">#REF!</definedName>
    <definedName name="_20____mota" localSheetId="15">#REF!</definedName>
    <definedName name="_20____mota">#REF!</definedName>
    <definedName name="_21_0_0mota" localSheetId="3">#REF!</definedName>
    <definedName name="_22_0_0mota" localSheetId="3">#REF!</definedName>
    <definedName name="_23_0_0mota" localSheetId="3">#REF!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9">'[5]wybrane dane finansowe 1'!#REF!</definedName>
    <definedName name="_23c64i5072g" localSheetId="15">'[5]wybrane dane finansowe 1'!#REF!</definedName>
    <definedName name="_23c64i5072g" localSheetId="16">'[5]wybrane dane finansowe 1'!#REF!</definedName>
    <definedName name="_23c64i5072g">'[5]wybrane dane finansowe 1'!#REF!</definedName>
    <definedName name="_24_0_0mota" localSheetId="3">#REF!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9">'[5]wybrane dane finansowe 1'!#REF!</definedName>
    <definedName name="_244fo14zl1c" localSheetId="15">'[5]wybrane dane finansowe 1'!#REF!</definedName>
    <definedName name="_244fo14zl1c" localSheetId="16">'[5]wybrane dane finansowe 1'!#REF!</definedName>
    <definedName name="_244fo14zl1c">'[5]wybrane dane finansowe 1'!#REF!</definedName>
    <definedName name="_25_0_0mota" localSheetId="3">#REF!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9">'[5]wybrane dane finansowe 1'!#REF!</definedName>
    <definedName name="_25r2z150m1u" localSheetId="15">'[5]wybrane dane finansowe 1'!#REF!</definedName>
    <definedName name="_25r2z150m1u" localSheetId="16">'[5]wybrane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9">'[5]wybrane dane finansowe 1'!#REF!</definedName>
    <definedName name="_29t7n74y211" localSheetId="15">'[5]wybrane dane finansowe 1'!#REF!</definedName>
    <definedName name="_29t7n74y211" localSheetId="16">'[5]wybrane dane finansowe 1'!#REF!</definedName>
    <definedName name="_29t7n74y211">'[5]wybrane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9">'[5]wybrane dane finansowe 1'!#REF!</definedName>
    <definedName name="_2acnkb50m11" localSheetId="15">'[5]wybrane dane finansowe 1'!#REF!</definedName>
    <definedName name="_2acnkb50m11" localSheetId="16">'[5]wybrane dane finansowe 1'!#REF!</definedName>
    <definedName name="_2acnkb50m11">'[5]wybrane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9">'[5]wybrane dane finansowe 1'!#REF!</definedName>
    <definedName name="_2e12uq51pi" localSheetId="15">'[5]wybrane dane finansowe 1'!#REF!</definedName>
    <definedName name="_2e12uq51pi" localSheetId="16">'[5]wybrane dane finansowe 1'!#REF!</definedName>
    <definedName name="_2e12uq51pi">'[5]wybrane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9">'[5]wybrane dane finansowe 1'!#REF!</definedName>
    <definedName name="_2ead0w50m2o" localSheetId="15">'[5]wybrane dane finansowe 1'!#REF!</definedName>
    <definedName name="_2ead0w50m2o" localSheetId="16">'[5]wybrane dane finansowe 1'!#REF!</definedName>
    <definedName name="_2ead0w50m2o">'[5]wybrane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9">'[5]wybrane dane finansowe 1'!#REF!</definedName>
    <definedName name="_2i8xjx5072o" localSheetId="15">'[5]wybrane dane finansowe 1'!#REF!</definedName>
    <definedName name="_2i8xjx5072o" localSheetId="16">'[5]wybrane dane finansowe 1'!#REF!</definedName>
    <definedName name="_2i8xjx5072o">'[5]wybrane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9">'[5]wybrane dane finansowe 1'!#REF!</definedName>
    <definedName name="_2ixt1_v7azxgrvx1i" localSheetId="15">'[5]wybrane dane finansowe 1'!#REF!</definedName>
    <definedName name="_2ixt1_v7azxgrvx1i" localSheetId="16">'[5]wybrane dane finansowe 1'!#REF!</definedName>
    <definedName name="_2ixt1_v7azxgrvx1i">'[5]wybrane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9">'[5]wybrane dane finansowe 1'!#REF!</definedName>
    <definedName name="_2kbf3v53q2l" localSheetId="15">'[5]wybrane dane finansowe 1'!#REF!</definedName>
    <definedName name="_2kbf3v53q2l" localSheetId="16">'[5]wybrane dane finansowe 1'!#REF!</definedName>
    <definedName name="_2kbf3v53q2l">'[5]wybrane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9">'[5]wybrane dane finansowe 1'!#REF!</definedName>
    <definedName name="_2n8c8u4y2f" localSheetId="15">'[5]wybrane dane finansowe 1'!#REF!</definedName>
    <definedName name="_2n8c8u4y2f" localSheetId="16">'[5]wybrane dane finansowe 1'!#REF!</definedName>
    <definedName name="_2n8c8u4y2f">'[5]wybrane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9">'[5]wybrane dane finansowe 1'!#REF!</definedName>
    <definedName name="_2pfrw54zlb" localSheetId="15">'[5]wybrane dane finansowe 1'!#REF!</definedName>
    <definedName name="_2pfrw54zlb" localSheetId="16">'[5]wybrane dane finansowe 1'!#REF!</definedName>
    <definedName name="_2pfrw54zlb">'[5]wybrane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9">'[5]wybrane dane finansowe 1'!#REF!</definedName>
    <definedName name="_2tqywg54j15" localSheetId="15">'[5]wybrane dane finansowe 1'!#REF!</definedName>
    <definedName name="_2tqywg54j15" localSheetId="16">'[5]wybrane dane finansowe 1'!#REF!</definedName>
    <definedName name="_2tqywg54j15">'[5]wybrane dane finansowe 1'!#REF!</definedName>
    <definedName name="_2vc21_p79tfavc32t" localSheetId="1">#REF!</definedName>
    <definedName name="_2vc21_p79tfavc32t" localSheetId="3">#REF!</definedName>
    <definedName name="_2vc21_p79tfavc32t" localSheetId="9">#REF!</definedName>
    <definedName name="_2vc21_p79tfavc32t" localSheetId="15">#REF!</definedName>
    <definedName name="_2vc21_p79tfavc32t">#REF!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9">'[5]wybrane dane finansowe 1'!#REF!</definedName>
    <definedName name="_2zna1_8ebqbygi1d" localSheetId="15">'[5]wybrane dane finansowe 1'!#REF!</definedName>
    <definedName name="_2zna1_8ebqbygi1d" localSheetId="16">'[5]wybrane dane finansowe 1'!#REF!</definedName>
    <definedName name="_2zna1_8ebqbygi1d">'[5]wybrane dane finansowe 1'!#REF!</definedName>
    <definedName name="_3_0_0mota" localSheetId="1">#REF!</definedName>
    <definedName name="_3_0_0mota" localSheetId="3">#REF!</definedName>
    <definedName name="_3_0_0mota" localSheetId="9">#REF!</definedName>
    <definedName name="_3_0_0mota" localSheetId="15">#REF!</definedName>
    <definedName name="_3_0_0mota">#REF!</definedName>
    <definedName name="_30_0_0mota" localSheetId="4">#REF!</definedName>
    <definedName name="_31.03.2007" localSheetId="1">#REF!</definedName>
    <definedName name="_31.03.2007" localSheetId="3">#REF!</definedName>
    <definedName name="_31.03.2007" localSheetId="9">#REF!</definedName>
    <definedName name="_31.03.2007" localSheetId="15">#REF!</definedName>
    <definedName name="_31.03.2007">#REF!</definedName>
    <definedName name="_31.12.2006" localSheetId="1">#REF!</definedName>
    <definedName name="_31.12.2006" localSheetId="3">#REF!</definedName>
    <definedName name="_31.12.2006" localSheetId="9">#REF!</definedName>
    <definedName name="_31.12.2006" localSheetId="15">#REF!</definedName>
    <definedName name="_31.12.2006">#REF!</definedName>
    <definedName name="_31_0_0mota" localSheetId="4">#REF!</definedName>
    <definedName name="_32_0_0mota" localSheetId="4">#REF!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9">'[5]wybrane dane finansowe 1'!#REF!</definedName>
    <definedName name="_32nt4z54jg" localSheetId="15">'[5]wybrane dane finansowe 1'!#REF!</definedName>
    <definedName name="_32nt4z54jg" localSheetId="16">'[5]wybrane dane finansowe 1'!#REF!</definedName>
    <definedName name="_32nt4z54jg">'[5]wybrane dane finansowe 1'!#REF!</definedName>
    <definedName name="_33_0_0mota" localSheetId="4">#REF!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9">'[5]wybrane dane finansowe 1'!#REF!</definedName>
    <definedName name="_33ecxs5361d" localSheetId="15">'[5]wybrane dane finansowe 1'!#REF!</definedName>
    <definedName name="_33ecxs5361d" localSheetId="16">'[5]wybrane dane finansowe 1'!#REF!</definedName>
    <definedName name="_33ecxs5361d">'[5]wybrane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9">'[5]wybrane dane finansowe 1'!#REF!</definedName>
    <definedName name="_33pb955182b" localSheetId="15">'[5]wybrane dane finansowe 1'!#REF!</definedName>
    <definedName name="_33pb955182b" localSheetId="16">'[5]wybrane dane finansowe 1'!#REF!</definedName>
    <definedName name="_33pb955182b">'[5]wybrane dane finansowe 1'!#REF!</definedName>
    <definedName name="_34_0_0mota" localSheetId="4">#REF!</definedName>
    <definedName name="_35_0_0mota" localSheetId="1">#REF!</definedName>
    <definedName name="_35_0_0mota" localSheetId="3">#REF!</definedName>
    <definedName name="_35_0_0mota" localSheetId="9">#REF!</definedName>
    <definedName name="_35_0_0mota" localSheetId="15">#REF!</definedName>
    <definedName name="_35_0_0mota">#REF!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9">'[5]wybrane dane finansowe 1'!#REF!</definedName>
    <definedName name="_353bpu4y22g" localSheetId="15">'[5]wybrane dane finansowe 1'!#REF!</definedName>
    <definedName name="_353bpu4y22g" localSheetId="16">'[5]wybrane dane finansowe 1'!#REF!</definedName>
    <definedName name="_353bpu4y22g">'[5]wybrane dane finansowe 1'!#REF!</definedName>
    <definedName name="_364kiv4x9g" localSheetId="1">#REF!</definedName>
    <definedName name="_364kiv4x9g" localSheetId="3">#REF!</definedName>
    <definedName name="_364kiv4x9g" localSheetId="9">#REF!</definedName>
    <definedName name="_364kiv4x9g" localSheetId="15">#REF!</definedName>
    <definedName name="_364kiv4x9g">#REF!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9">'[5]wybrane dane finansowe 1'!#REF!</definedName>
    <definedName name="_36p8034y219" localSheetId="15">'[5]wybrane dane finansowe 1'!#REF!</definedName>
    <definedName name="_36p8034y219" localSheetId="16">'[5]wybrane dane finansowe 1'!#REF!</definedName>
    <definedName name="_36p8034y219">'[5]wybrane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9">'[5]wybrane dane finansowe 1'!#REF!</definedName>
    <definedName name="_37ivr4536p" localSheetId="15">'[5]wybrane dane finansowe 1'!#REF!</definedName>
    <definedName name="_37ivr4536p" localSheetId="16">'[5]wybrane dane finansowe 1'!#REF!</definedName>
    <definedName name="_37ivr4536p">'[5]wybrane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9">'[5]wybrane dane finansowe 1'!#REF!</definedName>
    <definedName name="_384pu6518r" localSheetId="15">'[5]wybrane dane finansowe 1'!#REF!</definedName>
    <definedName name="_384pu6518r" localSheetId="16">'[5]wybrane dane finansowe 1'!#REF!</definedName>
    <definedName name="_384pu6518r">'[5]wybrane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9">'[5]wybrane dane finansowe 1'!#REF!</definedName>
    <definedName name="_3891ir5072p" localSheetId="15">'[5]wybrane dane finansowe 1'!#REF!</definedName>
    <definedName name="_3891ir5072p" localSheetId="16">'[5]wybrane dane finansowe 1'!#REF!</definedName>
    <definedName name="_3891ir5072p">'[5]wybrane dane finansowe 1'!#REF!</definedName>
    <definedName name="_3gbj194x9b" localSheetId="1">#REF!</definedName>
    <definedName name="_3gbj194x9b" localSheetId="3">#REF!</definedName>
    <definedName name="_3gbj194x9b" localSheetId="9">#REF!</definedName>
    <definedName name="_3gbj194x9b" localSheetId="15">#REF!</definedName>
    <definedName name="_3gbj194x9b">#REF!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9">'[5]wybrane dane finansowe 1'!#REF!</definedName>
    <definedName name="_3h4k1951pl" localSheetId="15">'[5]wybrane dane finansowe 1'!#REF!</definedName>
    <definedName name="_3h4k1951pl" localSheetId="16">'[5]wybrane dane finansowe 1'!#REF!</definedName>
    <definedName name="_3h4k1951pl">'[5]wybrane dane finansowe 1'!#REF!</definedName>
    <definedName name="_3mota" localSheetId="1">#REF!</definedName>
    <definedName name="_3mota" localSheetId="3">#REF!</definedName>
    <definedName name="_3mota" localSheetId="9">#REF!</definedName>
    <definedName name="_3mota" localSheetId="15">#REF!</definedName>
    <definedName name="_3mota">#REF!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9">'[5]wybrane dane finansowe 1'!#REF!</definedName>
    <definedName name="_3p1ype4y2v" localSheetId="15">'[5]wybrane dane finansowe 1'!#REF!</definedName>
    <definedName name="_3p1ype4y2v" localSheetId="16">'[5]wybrane dane finansowe 1'!#REF!</definedName>
    <definedName name="_3p1ype4y2v">'[5]wybrane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9">'[5]wybrane dane finansowe 1'!#REF!</definedName>
    <definedName name="_3u6y005188" localSheetId="15">'[5]wybrane dane finansowe 1'!#REF!</definedName>
    <definedName name="_3u6y005188" localSheetId="16">'[5]wybrane dane finansowe 1'!#REF!</definedName>
    <definedName name="_3u6y005188">'[5]wybrane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9">'[5]wybrane dane finansowe 1'!#REF!</definedName>
    <definedName name="_3v1atj50my" localSheetId="15">'[5]wybrane dane finansowe 1'!#REF!</definedName>
    <definedName name="_3v1atj50my" localSheetId="16">'[5]wybrane dane finansowe 1'!#REF!</definedName>
    <definedName name="_3v1atj50my">'[5]wybrane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9">'[5]wybrane dane finansowe 1'!#REF!</definedName>
    <definedName name="_3x2cul5361e" localSheetId="15">'[5]wybrane dane finansowe 1'!#REF!</definedName>
    <definedName name="_3x2cul5361e" localSheetId="16">'[5]wybrane dane finansowe 1'!#REF!</definedName>
    <definedName name="_3x2cul5361e">'[5]wybrane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9">'[5]wybrane dane finansowe 1'!#REF!</definedName>
    <definedName name="_3xfmel518i" localSheetId="15">'[5]wybrane dane finansowe 1'!#REF!</definedName>
    <definedName name="_3xfmel518i" localSheetId="16">'[5]wybrane dane finansowe 1'!#REF!</definedName>
    <definedName name="_3xfmel518i">'[5]wybrane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9">'[5]wybrane dane finansowe 1'!#REF!</definedName>
    <definedName name="_3xvum854jl" localSheetId="15">'[5]wybrane dane finansowe 1'!#REF!</definedName>
    <definedName name="_3xvum854jl" localSheetId="16">'[5]wybrane dane finansowe 1'!#REF!</definedName>
    <definedName name="_3xvum854jl">'[5]wybrane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9">'[5]wybrane dane finansowe 1'!#REF!</definedName>
    <definedName name="_3yg24p5181f" localSheetId="15">'[5]wybrane dane finansowe 1'!#REF!</definedName>
    <definedName name="_3yg24p5181f" localSheetId="16">'[5]wybrane dane finansowe 1'!#REF!</definedName>
    <definedName name="_3yg24p5181f">'[5]wybrane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9">'[5]wybrane dane finansowe 1'!#REF!</definedName>
    <definedName name="_3yrlgz53qi" localSheetId="15">'[5]wybrane dane finansowe 1'!#REF!</definedName>
    <definedName name="_3yrlgz53qi" localSheetId="16">'[5]wybrane dane finansowe 1'!#REF!</definedName>
    <definedName name="_3yrlgz53qi">'[5]wybrane dane finansowe 1'!#REF!</definedName>
    <definedName name="_4______mota" localSheetId="0">#REF!</definedName>
    <definedName name="_4_0_0mota" localSheetId="1">'[12]#ADR'!#REF!</definedName>
    <definedName name="_4_0_0mota" localSheetId="3">'[12]#ADR'!#REF!</definedName>
    <definedName name="_4_0_0mota" localSheetId="9">'[12]#ADR'!#REF!</definedName>
    <definedName name="_4_0_0mota" localSheetId="15">'[12]#ADR'!#REF!</definedName>
    <definedName name="_4_0_0mota">'[12]#ADR'!#REF!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9">'[5]wybrane dane finansowe 1'!#REF!</definedName>
    <definedName name="_42f6294y22z" localSheetId="15">'[5]wybrane dane finansowe 1'!#REF!</definedName>
    <definedName name="_42f6294y22z" localSheetId="16">'[5]wybrane dane finansowe 1'!#REF!</definedName>
    <definedName name="_42f6294y22z">'[5]wybrane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9">'[5]wybrane dane finansowe 1'!#REF!</definedName>
    <definedName name="_45atdp5078" localSheetId="15">'[5]wybrane dane finansowe 1'!#REF!</definedName>
    <definedName name="_45atdp5078" localSheetId="16">'[5]wybrane dane finansowe 1'!#REF!</definedName>
    <definedName name="_45atdp5078">'[5]wybrane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9">'[5]wybrane dane finansowe 1'!#REF!</definedName>
    <definedName name="_45lk7s54j14" localSheetId="15">'[5]wybrane dane finansowe 1'!#REF!</definedName>
    <definedName name="_45lk7s54j14" localSheetId="16">'[5]wybrane dane finansowe 1'!#REF!</definedName>
    <definedName name="_45lk7s54j14">'[5]wybrane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9">'[5]wybrane dane finansowe 1'!#REF!</definedName>
    <definedName name="_47k76o53q2v" localSheetId="15">'[5]wybrane dane finansowe 1'!#REF!</definedName>
    <definedName name="_47k76o53q2v" localSheetId="16">'[5]wybrane dane finansowe 1'!#REF!</definedName>
    <definedName name="_47k76o53q2v">'[5]wybrane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9">'[5]wybrane dane finansowe 1'!#REF!</definedName>
    <definedName name="_47s36w54jf" localSheetId="15">'[5]wybrane dane finansowe 1'!#REF!</definedName>
    <definedName name="_47s36w54jf" localSheetId="16">'[5]wybrane dane finansowe 1'!#REF!</definedName>
    <definedName name="_47s36w54jf">'[5]wybrane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9">'[5]wybrane dane finansowe 1'!#REF!</definedName>
    <definedName name="_47vjyx54j11" localSheetId="15">'[5]wybrane dane finansowe 1'!#REF!</definedName>
    <definedName name="_47vjyx54j11" localSheetId="16">'[5]wybrane dane finansowe 1'!#REF!</definedName>
    <definedName name="_47vjyx54j11">'[5]wybrane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9">'[5]wybrane dane finansowe 1'!#REF!</definedName>
    <definedName name="_48k62n518b" localSheetId="15">'[5]wybrane dane finansowe 1'!#REF!</definedName>
    <definedName name="_48k62n518b" localSheetId="16">'[5]wybrane dane finansowe 1'!#REF!</definedName>
    <definedName name="_48k62n518b">'[5]wybrane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9">'[5]wybrane dane finansowe 1'!#REF!</definedName>
    <definedName name="_49g0e954j13" localSheetId="15">'[5]wybrane dane finansowe 1'!#REF!</definedName>
    <definedName name="_49g0e954j13" localSheetId="16">'[5]wybrane dane finansowe 1'!#REF!</definedName>
    <definedName name="_49g0e954j13">'[5]wybrane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9">'[5]wybrane dane finansowe 1'!#REF!</definedName>
    <definedName name="_4am23l54j2a" localSheetId="15">'[5]wybrane dane finansowe 1'!#REF!</definedName>
    <definedName name="_4am23l54j2a" localSheetId="16">'[5]wybrane dane finansowe 1'!#REF!</definedName>
    <definedName name="_4am23l54j2a">'[5]wybrane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9">'[5]wybrane dane finansowe 1'!#REF!</definedName>
    <definedName name="_4f69to54j1v" localSheetId="15">'[5]wybrane dane finansowe 1'!#REF!</definedName>
    <definedName name="_4f69to54j1v" localSheetId="16">'[5]wybrane dane finansowe 1'!#REF!</definedName>
    <definedName name="_4f69to54j1v">'[5]wybrane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9">'[5]wybrane dane finansowe 1'!#REF!</definedName>
    <definedName name="_4fabj44y2p" localSheetId="15">'[5]wybrane dane finansowe 1'!#REF!</definedName>
    <definedName name="_4fabj44y2p" localSheetId="16">'[5]wybrane dane finansowe 1'!#REF!</definedName>
    <definedName name="_4fabj44y2p">'[5]wybrane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9">'[5]wybrane dane finansowe 1'!#REF!</definedName>
    <definedName name="_4i41sb4zl1n" localSheetId="15">'[5]wybrane dane finansowe 1'!#REF!</definedName>
    <definedName name="_4i41sb4zl1n" localSheetId="16">'[5]wybrane dane finansowe 1'!#REF!</definedName>
    <definedName name="_4i41sb4zl1n">'[5]wybrane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9">'[5]wybrane dane finansowe 1'!#REF!</definedName>
    <definedName name="_4i60sg50m1t" localSheetId="15">'[5]wybrane dane finansowe 1'!#REF!</definedName>
    <definedName name="_4i60sg50m1t" localSheetId="16">'[5]wybrane dane finansowe 1'!#REF!</definedName>
    <definedName name="_4i60sg50m1t">'[5]wybrane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9">'[5]wybrane dane finansowe 1'!#REF!</definedName>
    <definedName name="_4iy81_twov7zvg04v" localSheetId="15">'[5]wybrane dane finansowe 1'!#REF!</definedName>
    <definedName name="_4iy81_twov7zvg04v" localSheetId="16">'[5]wybrane dane finansowe 1'!#REF!</definedName>
    <definedName name="_4iy81_twov7zvg04v">'[5]wybrane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9">'[5]wybrane dane finansowe 1'!#REF!</definedName>
    <definedName name="_4jl2j24y2y" localSheetId="15">'[5]wybrane dane finansowe 1'!#REF!</definedName>
    <definedName name="_4jl2j24y2y" localSheetId="16">'[5]wybrane dane finansowe 1'!#REF!</definedName>
    <definedName name="_4jl2j24y2y">'[5]wybrane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9">'[5]wybrane dane finansowe 1'!#REF!</definedName>
    <definedName name="_4phscc518q" localSheetId="15">'[5]wybrane dane finansowe 1'!#REF!</definedName>
    <definedName name="_4phscc518q" localSheetId="16">'[5]wybrane dane finansowe 1'!#REF!</definedName>
    <definedName name="_4phscc518q">'[5]wybrane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9">'[5]wybrane dane finansowe 1'!#REF!</definedName>
    <definedName name="_4u35og54jh" localSheetId="15">'[5]wybrane dane finansowe 1'!#REF!</definedName>
    <definedName name="_4u35og54jh" localSheetId="16">'[5]wybrane dane finansowe 1'!#REF!</definedName>
    <definedName name="_4u35og54jh">'[5]wybrane dane finansowe 1'!#REF!</definedName>
    <definedName name="_4uq3d44x9u" localSheetId="1">#REF!</definedName>
    <definedName name="_4uq3d44x9u" localSheetId="3">#REF!</definedName>
    <definedName name="_4uq3d44x9u" localSheetId="9">#REF!</definedName>
    <definedName name="_4uq3d44x9u" localSheetId="15">#REF!</definedName>
    <definedName name="_4uq3d44x9u">#REF!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9">'[5]wybrane dane finansowe 1'!#REF!</definedName>
    <definedName name="_4x2xkk50722" localSheetId="15">'[5]wybrane dane finansowe 1'!#REF!</definedName>
    <definedName name="_4x2xkk50722" localSheetId="16">'[5]wybrane dane finansowe 1'!#REF!</definedName>
    <definedName name="_4x2xkk50722">'[5]wybrane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9">'[5]wybrane dane finansowe 1'!#REF!</definedName>
    <definedName name="_4xmmb95071c" localSheetId="15">'[5]wybrane dane finansowe 1'!#REF!</definedName>
    <definedName name="_4xmmb95071c" localSheetId="16">'[5]wybrane dane finansowe 1'!#REF!</definedName>
    <definedName name="_4xmmb95071c">'[5]wybrane dane finansowe 1'!#REF!</definedName>
    <definedName name="_5______mota" localSheetId="1">#REF!</definedName>
    <definedName name="_5______mota" localSheetId="3">#REF!</definedName>
    <definedName name="_5______mota" localSheetId="9">#REF!</definedName>
    <definedName name="_5______mota" localSheetId="15">#REF!</definedName>
    <definedName name="_5______mota">#REF!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9">'[5]wybrane dane finansowe 1'!#REF!</definedName>
    <definedName name="_5014iy4y22b" localSheetId="15">'[5]wybrane dane finansowe 1'!#REF!</definedName>
    <definedName name="_5014iy4y22b" localSheetId="16">'[5]wybrane dane finansowe 1'!#REF!</definedName>
    <definedName name="_5014iy4y22b">'[5]wybrane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9">'[5]wybrane dane finansowe 1'!#REF!</definedName>
    <definedName name="_50ttpq54jz" localSheetId="15">'[5]wybrane dane finansowe 1'!#REF!</definedName>
    <definedName name="_50ttpq54jz" localSheetId="16">'[5]wybrane dane finansowe 1'!#REF!</definedName>
    <definedName name="_50ttpq54jz">'[5]wybrane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9">'[5]wybrane dane finansowe 1'!#REF!</definedName>
    <definedName name="_52h6i050m1i" localSheetId="15">'[5]wybrane dane finansowe 1'!#REF!</definedName>
    <definedName name="_52h6i050m1i" localSheetId="16">'[5]wybrane dane finansowe 1'!#REF!</definedName>
    <definedName name="_52h6i050m1i">'[5]wybrane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9">'[5]wybrane dane finansowe 1'!#REF!</definedName>
    <definedName name="_53327x4y21o" localSheetId="15">'[5]wybrane dane finansowe 1'!#REF!</definedName>
    <definedName name="_53327x4y21o" localSheetId="16">'[5]wybrane dane finansowe 1'!#REF!</definedName>
    <definedName name="_53327x4y21o">'[5]wybrane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9">'[5]wybrane dane finansowe 1'!#REF!</definedName>
    <definedName name="_54u8vp5072b" localSheetId="15">'[5]wybrane dane finansowe 1'!#REF!</definedName>
    <definedName name="_54u8vp5072b" localSheetId="16">'[5]wybrane dane finansowe 1'!#REF!</definedName>
    <definedName name="_54u8vp5072b">'[5]wybrane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9">'[5]wybrane dane finansowe 1'!#REF!</definedName>
    <definedName name="_55l68y53q2d" localSheetId="15">'[5]wybrane dane finansowe 1'!#REF!</definedName>
    <definedName name="_55l68y53q2d" localSheetId="16">'[5]wybrane dane finansowe 1'!#REF!</definedName>
    <definedName name="_55l68y53q2d">'[5]wybrane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9">'[5]wybrane dane finansowe 1'!#REF!</definedName>
    <definedName name="_562vfr5072s" localSheetId="15">'[5]wybrane dane finansowe 1'!#REF!</definedName>
    <definedName name="_562vfr5072s" localSheetId="16">'[5]wybrane dane finansowe 1'!#REF!</definedName>
    <definedName name="_562vfr5072s">'[5]wybrane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9">'[5]wybrane dane finansowe 1'!#REF!</definedName>
    <definedName name="_56h41h51815" localSheetId="15">'[5]wybrane dane finansowe 1'!#REF!</definedName>
    <definedName name="_56h41h51815" localSheetId="16">'[5]wybrane dane finansowe 1'!#REF!</definedName>
    <definedName name="_56h41h51815">'[5]wybrane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9">'[5]wybrane dane finansowe 1'!#REF!</definedName>
    <definedName name="_5axvgn53qa" localSheetId="15">'[5]wybrane dane finansowe 1'!#REF!</definedName>
    <definedName name="_5axvgn53qa" localSheetId="16">'[5]wybrane dane finansowe 1'!#REF!</definedName>
    <definedName name="_5axvgn53qa">'[5]wybrane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9">'[5]wybrane dane finansowe 1'!#REF!</definedName>
    <definedName name="_5bijic4zlu" localSheetId="15">'[5]wybrane dane finansowe 1'!#REF!</definedName>
    <definedName name="_5bijic4zlu" localSheetId="16">'[5]wybrane dane finansowe 1'!#REF!</definedName>
    <definedName name="_5bijic4zlu">'[5]wybrane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9">'[5]wybrane dane finansowe 1'!#REF!</definedName>
    <definedName name="_5drw1c50m29" localSheetId="15">'[5]wybrane dane finansowe 1'!#REF!</definedName>
    <definedName name="_5drw1c50m29" localSheetId="16">'[5]wybrane dane finansowe 1'!#REF!</definedName>
    <definedName name="_5drw1c50m29">'[5]wybrane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9">'[5]wybrane dane finansowe 1'!#REF!</definedName>
    <definedName name="_5fms2d50m22" localSheetId="15">'[5]wybrane dane finansowe 1'!#REF!</definedName>
    <definedName name="_5fms2d50m22" localSheetId="16">'[5]wybrane dane finansowe 1'!#REF!</definedName>
    <definedName name="_5fms2d50m22">'[5]wybrane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9">'[5]wybrane dane finansowe 1'!#REF!</definedName>
    <definedName name="_5fsmm250m26" localSheetId="15">'[5]wybrane dane finansowe 1'!#REF!</definedName>
    <definedName name="_5fsmm250m26" localSheetId="16">'[5]wybrane dane finansowe 1'!#REF!</definedName>
    <definedName name="_5fsmm250m26">'[5]wybrane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9">'[5]wybrane dane finansowe 1'!#REF!</definedName>
    <definedName name="_5gc84n50m16" localSheetId="15">'[5]wybrane dane finansowe 1'!#REF!</definedName>
    <definedName name="_5gc84n50m16" localSheetId="16">'[5]wybrane dane finansowe 1'!#REF!</definedName>
    <definedName name="_5gc84n50m16">'[5]wybrane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9">'[5]wybrane dane finansowe 1'!#REF!</definedName>
    <definedName name="_5icx4n53q14" localSheetId="15">'[5]wybrane dane finansowe 1'!#REF!</definedName>
    <definedName name="_5icx4n53q14" localSheetId="16">'[5]wybrane dane finansowe 1'!#REF!</definedName>
    <definedName name="_5icx4n53q14">'[5]wybrane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9">'[5]wybrane dane finansowe 1'!#REF!</definedName>
    <definedName name="_5ks0lx50m1y" localSheetId="15">'[5]wybrane dane finansowe 1'!#REF!</definedName>
    <definedName name="_5ks0lx50m1y" localSheetId="16">'[5]wybrane dane finansowe 1'!#REF!</definedName>
    <definedName name="_5ks0lx50m1y">'[5]wybrane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9">'[5]wybrane dane finansowe 1'!#REF!</definedName>
    <definedName name="_5lz2jp4y21h" localSheetId="15">'[5]wybrane dane finansowe 1'!#REF!</definedName>
    <definedName name="_5lz2jp4y21h" localSheetId="16">'[5]wybrane dane finansowe 1'!#REF!</definedName>
    <definedName name="_5lz2jp4y21h">'[5]wybrane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9">'[5]wybrane dane finansowe 1'!#REF!</definedName>
    <definedName name="_5mpyt850m8" localSheetId="15">'[5]wybrane dane finansowe 1'!#REF!</definedName>
    <definedName name="_5mpyt850m8" localSheetId="16">'[5]wybrane dane finansowe 1'!#REF!</definedName>
    <definedName name="_5mpyt850m8">'[5]wybrane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9">'[5]wybrane dane finansowe 1'!#REF!</definedName>
    <definedName name="_5nu0pd53q2o" localSheetId="15">'[5]wybrane dane finansowe 1'!#REF!</definedName>
    <definedName name="_5nu0pd53q2o" localSheetId="16">'[5]wybrane dane finansowe 1'!#REF!</definedName>
    <definedName name="_5nu0pd53q2o">'[5]wybrane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9">'[5]wybrane dane finansowe 1'!#REF!</definedName>
    <definedName name="_5qx4q95072f" localSheetId="15">'[5]wybrane dane finansowe 1'!#REF!</definedName>
    <definedName name="_5qx4q95072f" localSheetId="16">'[5]wybrane dane finansowe 1'!#REF!</definedName>
    <definedName name="_5qx4q95072f">'[5]wybrane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9">'[5]wybrane dane finansowe 1'!#REF!</definedName>
    <definedName name="_5v0u2n518m" localSheetId="15">'[5]wybrane dane finansowe 1'!#REF!</definedName>
    <definedName name="_5v0u2n518m" localSheetId="16">'[5]wybrane dane finansowe 1'!#REF!</definedName>
    <definedName name="_5v0u2n518m">'[5]wybrane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9">'[5]wybrane dane finansowe 1'!#REF!</definedName>
    <definedName name="_5vy82y4zln" localSheetId="15">'[5]wybrane dane finansowe 1'!#REF!</definedName>
    <definedName name="_5vy82y4zln" localSheetId="16">'[5]wybrane dane finansowe 1'!#REF!</definedName>
    <definedName name="_5vy82y4zln">'[5]wybrane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9">'[5]wybrane dane finansowe 1'!#REF!</definedName>
    <definedName name="_5wcsyt53q1g" localSheetId="15">'[5]wybrane dane finansowe 1'!#REF!</definedName>
    <definedName name="_5wcsyt53q1g" localSheetId="16">'[5]wybrane dane finansowe 1'!#REF!</definedName>
    <definedName name="_5wcsyt53q1g">'[5]wybrane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9">'[5]wybrane dane finansowe 1'!#REF!</definedName>
    <definedName name="_5we0zl50726" localSheetId="15">'[5]wybrane dane finansowe 1'!#REF!</definedName>
    <definedName name="_5we0zl50726" localSheetId="16">'[5]wybrane dane finansowe 1'!#REF!</definedName>
    <definedName name="_5we0zl50726">'[5]wybrane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9">'[5]wybrane dane finansowe 1'!#REF!</definedName>
    <definedName name="_5zxb4e536y" localSheetId="15">'[5]wybrane dane finansowe 1'!#REF!</definedName>
    <definedName name="_5zxb4e536y" localSheetId="16">'[5]wybrane dane finansowe 1'!#REF!</definedName>
    <definedName name="_5zxb4e536y">'[5]wybrane dane finansowe 1'!#REF!</definedName>
    <definedName name="_6_____mota" localSheetId="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9">'[5]wybrane dane finansowe 1'!#REF!</definedName>
    <definedName name="_624n09536i" localSheetId="15">'[5]wybrane dane finansowe 1'!#REF!</definedName>
    <definedName name="_624n09536i" localSheetId="16">'[5]wybrane dane finansowe 1'!#REF!</definedName>
    <definedName name="_624n09536i">'[5]wybrane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9">'[5]wybrane dane finansowe 1'!#REF!</definedName>
    <definedName name="_62ux0u54j1q" localSheetId="15">'[5]wybrane dane finansowe 1'!#REF!</definedName>
    <definedName name="_62ux0u54j1q" localSheetId="16">'[5]wybrane dane finansowe 1'!#REF!</definedName>
    <definedName name="_62ux0u54j1q">'[5]wybrane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9">'[5]wybrane dane finansowe 1'!#REF!</definedName>
    <definedName name="_642tw950mh" localSheetId="15">'[5]wybrane dane finansowe 1'!#REF!</definedName>
    <definedName name="_642tw950mh" localSheetId="16">'[5]wybrane dane finansowe 1'!#REF!</definedName>
    <definedName name="_642tw950mh">'[5]wybrane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9">'[5]wybrane dane finansowe 1'!#REF!</definedName>
    <definedName name="_64ilkv4y22c" localSheetId="15">'[5]wybrane dane finansowe 1'!#REF!</definedName>
    <definedName name="_64ilkv4y22c" localSheetId="16">'[5]wybrane dane finansowe 1'!#REF!</definedName>
    <definedName name="_64ilkv4y22c">'[5]wybrane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9">'[5]wybrane dane finansowe 1'!#REF!</definedName>
    <definedName name="_655eg753q23" localSheetId="15">'[5]wybrane dane finansowe 1'!#REF!</definedName>
    <definedName name="_655eg753q23" localSheetId="16">'[5]wybrane dane finansowe 1'!#REF!</definedName>
    <definedName name="_655eg753q23">'[5]wybrane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9">'[5]wybrane dane finansowe 1'!#REF!</definedName>
    <definedName name="_65sgoe53q1q" localSheetId="15">'[5]wybrane dane finansowe 1'!#REF!</definedName>
    <definedName name="_65sgoe53q1q" localSheetId="16">'[5]wybrane dane finansowe 1'!#REF!</definedName>
    <definedName name="_65sgoe53q1q">'[5]wybrane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9">'[5]wybrane dane finansowe 1'!#REF!</definedName>
    <definedName name="_667c2w4y21k" localSheetId="15">'[5]wybrane dane finansowe 1'!#REF!</definedName>
    <definedName name="_667c2w4y21k" localSheetId="16">'[5]wybrane dane finansowe 1'!#REF!</definedName>
    <definedName name="_667c2w4y21k">'[5]wybrane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9">'[5]wybrane dane finansowe 1'!#REF!</definedName>
    <definedName name="_66uf3t5182a" localSheetId="15">'[5]wybrane dane finansowe 1'!#REF!</definedName>
    <definedName name="_66uf3t5182a" localSheetId="16">'[5]wybrane dane finansowe 1'!#REF!</definedName>
    <definedName name="_66uf3t5182a">'[5]wybrane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9">'[5]wybrane dane finansowe 1'!#REF!</definedName>
    <definedName name="_67r20k518j" localSheetId="15">'[5]wybrane dane finansowe 1'!#REF!</definedName>
    <definedName name="_67r20k518j" localSheetId="16">'[5]wybrane dane finansowe 1'!#REF!</definedName>
    <definedName name="_67r20k518j">'[5]wybrane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9">'[5]wybrane dane finansowe 1'!#REF!</definedName>
    <definedName name="_67ymp3536b" localSheetId="15">'[5]wybrane dane finansowe 1'!#REF!</definedName>
    <definedName name="_67ymp3536b" localSheetId="16">'[5]wybrane dane finansowe 1'!#REF!</definedName>
    <definedName name="_67ymp3536b">'[5]wybrane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9">'[5]wybrane dane finansowe 1'!#REF!</definedName>
    <definedName name="_6ahs4l50m14" localSheetId="15">'[5]wybrane dane finansowe 1'!#REF!</definedName>
    <definedName name="_6ahs4l50m14" localSheetId="16">'[5]wybrane dane finansowe 1'!#REF!</definedName>
    <definedName name="_6ahs4l50m14">'[5]wybrane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9">'[5]wybrane dane finansowe 1'!#REF!</definedName>
    <definedName name="_6e48ia4yse" localSheetId="15">'[5]wybrane dane finansowe 1'!#REF!</definedName>
    <definedName name="_6e48ia4yse" localSheetId="16">'[5]wybrane dane finansowe 1'!#REF!</definedName>
    <definedName name="_6e48ia4yse">'[5]wybrane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9">'[5]wybrane dane finansowe 1'!#REF!</definedName>
    <definedName name="_6fphj24ysk" localSheetId="15">'[5]wybrane dane finansowe 1'!#REF!</definedName>
    <definedName name="_6fphj24ysk" localSheetId="16">'[5]wybrane dane finansowe 1'!#REF!</definedName>
    <definedName name="_6fphj24ysk">'[5]wybrane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9">'[5]wybrane dane finansowe 1'!#REF!</definedName>
    <definedName name="_6giqzq518f" localSheetId="15">'[5]wybrane dane finansowe 1'!#REF!</definedName>
    <definedName name="_6giqzq518f" localSheetId="16">'[5]wybrane dane finansowe 1'!#REF!</definedName>
    <definedName name="_6giqzq518f">'[5]wybrane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9">'[5]wybrane dane finansowe 1'!#REF!</definedName>
    <definedName name="_6gmuts4y22r" localSheetId="15">'[5]wybrane dane finansowe 1'!#REF!</definedName>
    <definedName name="_6gmuts4y22r" localSheetId="16">'[5]wybrane dane finansowe 1'!#REF!</definedName>
    <definedName name="_6gmuts4y22r">'[5]wybrane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9">'[5]wybrane dane finansowe 1'!#REF!</definedName>
    <definedName name="_6gpqyb50713" localSheetId="15">'[5]wybrane dane finansowe 1'!#REF!</definedName>
    <definedName name="_6gpqyb50713" localSheetId="16">'[5]wybrane dane finansowe 1'!#REF!</definedName>
    <definedName name="_6gpqyb50713">'[5]wybrane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9">'[5]wybrane dane finansowe 1'!#REF!</definedName>
    <definedName name="_6hvh7v50mf" localSheetId="15">'[5]wybrane dane finansowe 1'!#REF!</definedName>
    <definedName name="_6hvh7v50mf" localSheetId="16">'[5]wybrane dane finansowe 1'!#REF!</definedName>
    <definedName name="_6hvh7v50mf">'[5]wybrane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9">'[5]wybrane dane finansowe 1'!#REF!</definedName>
    <definedName name="_6lhk8150m2s" localSheetId="15">'[5]wybrane dane finansowe 1'!#REF!</definedName>
    <definedName name="_6lhk8150m2s" localSheetId="16">'[5]wybrane dane finansowe 1'!#REF!</definedName>
    <definedName name="_6lhk8150m2s">'[5]wybrane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9">'[5]wybrane dane finansowe 1'!#REF!</definedName>
    <definedName name="_6md39d4zl1k" localSheetId="15">'[5]wybrane dane finansowe 1'!#REF!</definedName>
    <definedName name="_6md39d4zl1k" localSheetId="16">'[5]wybrane dane finansowe 1'!#REF!</definedName>
    <definedName name="_6md39d4zl1k">'[5]wybrane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9">'[5]wybrane dane finansowe 1'!#REF!</definedName>
    <definedName name="_6mgj6150m2k" localSheetId="15">'[5]wybrane dane finansowe 1'!#REF!</definedName>
    <definedName name="_6mgj6150m2k" localSheetId="16">'[5]wybrane dane finansowe 1'!#REF!</definedName>
    <definedName name="_6mgj6150m2k">'[5]wybrane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9">'[5]wybrane dane finansowe 1'!#REF!</definedName>
    <definedName name="_6obdyt54j1d" localSheetId="15">'[5]wybrane dane finansowe 1'!#REF!</definedName>
    <definedName name="_6obdyt54j1d" localSheetId="16">'[5]wybrane dane finansowe 1'!#REF!</definedName>
    <definedName name="_6obdyt54j1d">'[5]wybrane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9">'[5]wybrane dane finansowe 1'!#REF!</definedName>
    <definedName name="_6qwmt04ys9" localSheetId="15">'[5]wybrane dane finansowe 1'!#REF!</definedName>
    <definedName name="_6qwmt04ys9" localSheetId="16">'[5]wybrane dane finansowe 1'!#REF!</definedName>
    <definedName name="_6qwmt04ys9">'[5]wybrane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9">'[5]wybrane dane finansowe 1'!#REF!</definedName>
    <definedName name="_6sft3w53q1z" localSheetId="15">'[5]wybrane dane finansowe 1'!#REF!</definedName>
    <definedName name="_6sft3w53q1z" localSheetId="16">'[5]wybrane dane finansowe 1'!#REF!</definedName>
    <definedName name="_6sft3w53q1z">'[5]wybrane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9">'[5]wybrane dane finansowe 1'!#REF!</definedName>
    <definedName name="_6tumn54y21r" localSheetId="15">'[5]wybrane dane finansowe 1'!#REF!</definedName>
    <definedName name="_6tumn54y21r" localSheetId="16">'[5]wybrane dane finansowe 1'!#REF!</definedName>
    <definedName name="_6tumn54y21r">'[5]wybrane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9">'[5]wybrane dane finansowe 1'!#REF!</definedName>
    <definedName name="_6va5r24y215" localSheetId="15">'[5]wybrane dane finansowe 1'!#REF!</definedName>
    <definedName name="_6va5r24y215" localSheetId="16">'[5]wybrane dane finansowe 1'!#REF!</definedName>
    <definedName name="_6va5r24y215">'[5]wybrane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9">'[5]wybrane dane finansowe 1'!#REF!</definedName>
    <definedName name="_6vwr7r518x" localSheetId="15">'[5]wybrane dane finansowe 1'!#REF!</definedName>
    <definedName name="_6vwr7r518x" localSheetId="16">'[5]wybrane dane finansowe 1'!#REF!</definedName>
    <definedName name="_6vwr7r518x">'[5]wybrane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9">'[5]wybrane dane finansowe 1'!#REF!</definedName>
    <definedName name="_6xo50y4y2n" localSheetId="15">'[5]wybrane dane finansowe 1'!#REF!</definedName>
    <definedName name="_6xo50y4y2n" localSheetId="16">'[5]wybrane dane finansowe 1'!#REF!</definedName>
    <definedName name="_6xo50y4y2n">'[5]wybrane dane finansowe 1'!#REF!</definedName>
    <definedName name="_7_0_0mota" localSheetId="1">#REF!</definedName>
    <definedName name="_7_0_0mota" localSheetId="3">#REF!</definedName>
    <definedName name="_7_0_0mota" localSheetId="9">#REF!</definedName>
    <definedName name="_7_0_0mota" localSheetId="15">#REF!</definedName>
    <definedName name="_7_0_0mota">#REF!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9">'[5]wybrane dane finansowe 1'!#REF!</definedName>
    <definedName name="_71g1sw54j1x" localSheetId="15">'[5]wybrane dane finansowe 1'!#REF!</definedName>
    <definedName name="_71g1sw54j1x" localSheetId="16">'[5]wybrane dane finansowe 1'!#REF!</definedName>
    <definedName name="_71g1sw54j1x">'[5]wybrane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9">'[5]wybrane dane finansowe 1'!#REF!</definedName>
    <definedName name="_74dpxa4zl11" localSheetId="15">'[5]wybrane dane finansowe 1'!#REF!</definedName>
    <definedName name="_74dpxa4zl11" localSheetId="16">'[5]wybrane dane finansowe 1'!#REF!</definedName>
    <definedName name="_74dpxa4zl11">'[5]wybrane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9">'[5]wybrane dane finansowe 1'!#REF!</definedName>
    <definedName name="_74yhx853qu" localSheetId="15">'[5]wybrane dane finansowe 1'!#REF!</definedName>
    <definedName name="_74yhx853qu" localSheetId="16">'[5]wybrane dane finansowe 1'!#REF!</definedName>
    <definedName name="_74yhx853qu">'[5]wybrane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9">'[5]wybrane dane finansowe 1'!#REF!</definedName>
    <definedName name="_76zhox54j2n" localSheetId="15">'[5]wybrane dane finansowe 1'!#REF!</definedName>
    <definedName name="_76zhox54j2n" localSheetId="16">'[5]wybrane dane finansowe 1'!#REF!</definedName>
    <definedName name="_76zhox54j2n">'[5]wybrane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9">'[5]wybrane dane finansowe 1'!#REF!</definedName>
    <definedName name="_78oahv53q1v" localSheetId="15">'[5]wybrane dane finansowe 1'!#REF!</definedName>
    <definedName name="_78oahv53q1v" localSheetId="16">'[5]wybrane dane finansowe 1'!#REF!</definedName>
    <definedName name="_78oahv53q1v">'[5]wybrane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9">'[5]wybrane dane finansowe 1'!#REF!</definedName>
    <definedName name="_7a89c75071n" localSheetId="15">'[5]wybrane dane finansowe 1'!#REF!</definedName>
    <definedName name="_7a89c75071n" localSheetId="16">'[5]wybrane dane finansowe 1'!#REF!</definedName>
    <definedName name="_7a89c75071n">'[5]wybrane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9">'[5]wybrane dane finansowe 1'!#REF!</definedName>
    <definedName name="_7ej20d5071i" localSheetId="15">'[5]wybrane dane finansowe 1'!#REF!</definedName>
    <definedName name="_7ej20d5071i" localSheetId="16">'[5]wybrane dane finansowe 1'!#REF!</definedName>
    <definedName name="_7ej20d5071i">'[5]wybrane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9">'[5]wybrane dane finansowe 1'!#REF!</definedName>
    <definedName name="_7gq0ov5071v" localSheetId="15">'[5]wybrane dane finansowe 1'!#REF!</definedName>
    <definedName name="_7gq0ov5071v" localSheetId="16">'[5]wybrane dane finansowe 1'!#REF!</definedName>
    <definedName name="_7gq0ov5071v">'[5]wybrane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9">'[5]wybrane dane finansowe 1'!#REF!</definedName>
    <definedName name="_7icqee54j1o" localSheetId="15">'[5]wybrane dane finansowe 1'!#REF!</definedName>
    <definedName name="_7icqee54j1o" localSheetId="16">'[5]wybrane dane finansowe 1'!#REF!</definedName>
    <definedName name="_7icqee54j1o">'[5]wybrane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9">'[5]wybrane dane finansowe 1'!#REF!</definedName>
    <definedName name="_7mvbdo507x" localSheetId="15">'[5]wybrane dane finansowe 1'!#REF!</definedName>
    <definedName name="_7mvbdo507x" localSheetId="16">'[5]wybrane dane finansowe 1'!#REF!</definedName>
    <definedName name="_7mvbdo507x">'[5]wybrane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9">'[5]wybrane dane finansowe 1'!#REF!</definedName>
    <definedName name="_7nr6tg518t" localSheetId="15">'[5]wybrane dane finansowe 1'!#REF!</definedName>
    <definedName name="_7nr6tg518t" localSheetId="16">'[5]wybrane dane finansowe 1'!#REF!</definedName>
    <definedName name="_7nr6tg518t">'[5]wybrane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9">'[5]wybrane dane finansowe 1'!#REF!</definedName>
    <definedName name="_7ppgv35072h" localSheetId="15">'[5]wybrane dane finansowe 1'!#REF!</definedName>
    <definedName name="_7ppgv35072h" localSheetId="16">'[5]wybrane dane finansowe 1'!#REF!</definedName>
    <definedName name="_7ppgv35072h">'[5]wybrane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9">'[5]wybrane dane finansowe 1'!#REF!</definedName>
    <definedName name="_7rlbip507h" localSheetId="15">'[5]wybrane dane finansowe 1'!#REF!</definedName>
    <definedName name="_7rlbip507h" localSheetId="16">'[5]wybrane dane finansowe 1'!#REF!</definedName>
    <definedName name="_7rlbip507h">'[5]wybrane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9">'[5]wybrane dane finansowe 1'!#REF!</definedName>
    <definedName name="_7sslre53qm" localSheetId="15">'[5]wybrane dane finansowe 1'!#REF!</definedName>
    <definedName name="_7sslre53qm" localSheetId="16">'[5]wybrane dane finansowe 1'!#REF!</definedName>
    <definedName name="_7sslre53qm">'[5]wybrane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9">'[5]wybrane dane finansowe 1'!#REF!</definedName>
    <definedName name="_7tmpch4zlg" localSheetId="15">'[5]wybrane dane finansowe 1'!#REF!</definedName>
    <definedName name="_7tmpch4zlg" localSheetId="16">'[5]wybrane dane finansowe 1'!#REF!</definedName>
    <definedName name="_7tmpch4zlg">'[5]wybrane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9">'[5]wybrane dane finansowe 1'!#REF!</definedName>
    <definedName name="_7u3jp3518s" localSheetId="15">'[5]wybrane dane finansowe 1'!#REF!</definedName>
    <definedName name="_7u3jp3518s" localSheetId="16">'[5]wybrane dane finansowe 1'!#REF!</definedName>
    <definedName name="_7u3jp3518s">'[5]wybrane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9">'[5]wybrane dane finansowe 1'!#REF!</definedName>
    <definedName name="_7wbvm14x910" localSheetId="15">'[5]wybrane dane finansowe 1'!#REF!</definedName>
    <definedName name="_7wbvm14x910" localSheetId="16">'[5]wybrane dane finansowe 1'!#REF!</definedName>
    <definedName name="_7wbvm14x91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9">'[5]wybrane dane finansowe 1'!#REF!</definedName>
    <definedName name="_7y2jrc53610" localSheetId="15">'[5]wybrane dane finansowe 1'!#REF!</definedName>
    <definedName name="_7y2jrc53610" localSheetId="16">'[5]wybrane dane finansowe 1'!#REF!</definedName>
    <definedName name="_7y2jrc53610">'[5]wybrane dane finansowe 1'!#REF!</definedName>
    <definedName name="_8_0_0mota" localSheetId="1">'[12]#ADR'!#REF!</definedName>
    <definedName name="_8_0_0mota" localSheetId="3">'[12]#ADR'!#REF!</definedName>
    <definedName name="_8_0_0mota" localSheetId="9">'[12]#ADR'!#REF!</definedName>
    <definedName name="_8_0_0mota" localSheetId="15">'[12]#ADR'!#REF!</definedName>
    <definedName name="_8_0_0mota">'[12]#ADR'!#REF!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9">'[5]wybrane dane finansowe 1'!#REF!</definedName>
    <definedName name="_825qcp4y216" localSheetId="15">'[5]wybrane dane finansowe 1'!#REF!</definedName>
    <definedName name="_825qcp4y216" localSheetId="16">'[5]wybrane dane finansowe 1'!#REF!</definedName>
    <definedName name="_825qcp4y216">'[5]wybrane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9">'[5]wybrane dane finansowe 1'!#REF!</definedName>
    <definedName name="_846iq454jo" localSheetId="15">'[5]wybrane dane finansowe 1'!#REF!</definedName>
    <definedName name="_846iq454jo" localSheetId="16">'[5]wybrane dane finansowe 1'!#REF!</definedName>
    <definedName name="_846iq454jo">'[5]wybrane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9">'[5]wybrane dane finansowe 1'!#REF!</definedName>
    <definedName name="_89c4jx4y21i" localSheetId="15">'[5]wybrane dane finansowe 1'!#REF!</definedName>
    <definedName name="_89c4jx4y21i" localSheetId="16">'[5]wybrane dane finansowe 1'!#REF!</definedName>
    <definedName name="_89c4jx4y21i">'[5]wybrane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9">'[5]wybrane dane finansowe 1'!#REF!</definedName>
    <definedName name="_8beuwr50mv" localSheetId="15">'[5]wybrane dane finansowe 1'!#REF!</definedName>
    <definedName name="_8beuwr50mv" localSheetId="16">'[5]wybrane dane finansowe 1'!#REF!</definedName>
    <definedName name="_8beuwr50mv">'[5]wybrane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9">'[5]wybrane dane finansowe 1'!#REF!</definedName>
    <definedName name="_8cxlul50m1q" localSheetId="15">'[5]wybrane dane finansowe 1'!#REF!</definedName>
    <definedName name="_8cxlul50m1q" localSheetId="16">'[5]wybrane dane finansowe 1'!#REF!</definedName>
    <definedName name="_8cxlul50m1q">'[5]wybrane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9">'[5]wybrane dane finansowe 1'!#REF!</definedName>
    <definedName name="_8hfuju50m2h" localSheetId="15">'[5]wybrane dane finansowe 1'!#REF!</definedName>
    <definedName name="_8hfuju50m2h" localSheetId="16">'[5]wybrane dane finansowe 1'!#REF!</definedName>
    <definedName name="_8hfuju50m2h">'[5]wybrane dane finansowe 1'!#REF!</definedName>
    <definedName name="_8idedh4x9r" localSheetId="1">#REF!</definedName>
    <definedName name="_8idedh4x9r" localSheetId="3">#REF!</definedName>
    <definedName name="_8idedh4x9r" localSheetId="9">#REF!</definedName>
    <definedName name="_8idedh4x9r" localSheetId="15">#REF!</definedName>
    <definedName name="_8idedh4x9r">#REF!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9">'[5]wybrane dane finansowe 1'!#REF!</definedName>
    <definedName name="_8iencb53q2i" localSheetId="15">'[5]wybrane dane finansowe 1'!#REF!</definedName>
    <definedName name="_8iencb53q2i" localSheetId="16">'[5]wybrane dane finansowe 1'!#REF!</definedName>
    <definedName name="_8iencb53q2i">'[5]wybrane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9">'[5]wybrane dane finansowe 1'!#REF!</definedName>
    <definedName name="_8iqvew4zl1i" localSheetId="15">'[5]wybrane dane finansowe 1'!#REF!</definedName>
    <definedName name="_8iqvew4zl1i" localSheetId="16">'[5]wybrane dane finansowe 1'!#REF!</definedName>
    <definedName name="_8iqvew4zl1i">'[5]wybrane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9">'[5]wybrane dane finansowe 1'!#REF!</definedName>
    <definedName name="_8jdwxz4y28" localSheetId="15">'[5]wybrane dane finansowe 1'!#REF!</definedName>
    <definedName name="_8jdwxz4y28" localSheetId="16">'[5]wybrane dane finansowe 1'!#REF!</definedName>
    <definedName name="_8jdwxz4y28">'[5]wybrane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9">'[5]wybrane dane finansowe 1'!#REF!</definedName>
    <definedName name="_8kfjak5071k" localSheetId="15">'[5]wybrane dane finansowe 1'!#REF!</definedName>
    <definedName name="_8kfjak5071k" localSheetId="16">'[5]wybrane dane finansowe 1'!#REF!</definedName>
    <definedName name="_8kfjak5071k">'[5]wybrane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9">'[5]wybrane dane finansowe 1'!#REF!</definedName>
    <definedName name="_8ld9ix54j26" localSheetId="15">'[5]wybrane dane finansowe 1'!#REF!</definedName>
    <definedName name="_8ld9ix54j26" localSheetId="16">'[5]wybrane dane finansowe 1'!#REF!</definedName>
    <definedName name="_8ld9ix54j26">'[5]wybrane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9">'[5]wybrane dane finansowe 1'!#REF!</definedName>
    <definedName name="_8lym9g54jy" localSheetId="15">'[5]wybrane dane finansowe 1'!#REF!</definedName>
    <definedName name="_8lym9g54jy" localSheetId="16">'[5]wybrane dane finansowe 1'!#REF!</definedName>
    <definedName name="_8lym9g54jy">'[5]wybrane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9">'[5]wybrane dane finansowe 1'!#REF!</definedName>
    <definedName name="_8m5wdn4y21s" localSheetId="15">'[5]wybrane dane finansowe 1'!#REF!</definedName>
    <definedName name="_8m5wdn4y21s" localSheetId="16">'[5]wybrane dane finansowe 1'!#REF!</definedName>
    <definedName name="_8m5wdn4y21s">'[5]wybrane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9">'[5]wybrane dane finansowe 1'!#REF!</definedName>
    <definedName name="_8n28zj53q2b" localSheetId="15">'[5]wybrane dane finansowe 1'!#REF!</definedName>
    <definedName name="_8n28zj53q2b" localSheetId="16">'[5]wybrane dane finansowe 1'!#REF!</definedName>
    <definedName name="_8n28zj53q2b">'[5]wybrane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9">'[5]wybrane dane finansowe 1'!#REF!</definedName>
    <definedName name="_8o3da25181t" localSheetId="15">'[5]wybrane dane finansowe 1'!#REF!</definedName>
    <definedName name="_8o3da25181t" localSheetId="16">'[5]wybrane dane finansowe 1'!#REF!</definedName>
    <definedName name="_8o3da25181t">'[5]wybrane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9">'[5]wybrane dane finansowe 1'!#REF!</definedName>
    <definedName name="_8ockt153qg" localSheetId="15">'[5]wybrane dane finansowe 1'!#REF!</definedName>
    <definedName name="_8ockt153qg" localSheetId="16">'[5]wybrane dane finansowe 1'!#REF!</definedName>
    <definedName name="_8ockt153qg">'[5]wybrane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9">'[5]wybrane dane finansowe 1'!#REF!</definedName>
    <definedName name="_8onocr4y232" localSheetId="15">'[5]wybrane dane finansowe 1'!#REF!</definedName>
    <definedName name="_8onocr4y232" localSheetId="16">'[5]wybrane dane finansowe 1'!#REF!</definedName>
    <definedName name="_8onocr4y232">'[5]wybrane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9">'[5]wybrane dane finansowe 1'!#REF!</definedName>
    <definedName name="_8qgn4i4zlr" localSheetId="15">'[5]wybrane dane finansowe 1'!#REF!</definedName>
    <definedName name="_8qgn4i4zlr" localSheetId="16">'[5]wybrane dane finansowe 1'!#REF!</definedName>
    <definedName name="_8qgn4i4zlr">'[5]wybrane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9">'[5]wybrane dane finansowe 1'!#REF!</definedName>
    <definedName name="_8rrhn74y237" localSheetId="15">'[5]wybrane dane finansowe 1'!#REF!</definedName>
    <definedName name="_8rrhn74y237" localSheetId="16">'[5]wybrane dane finansowe 1'!#REF!</definedName>
    <definedName name="_8rrhn74y237">'[5]wybrane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9">'[5]wybrane dane finansowe 1'!#REF!</definedName>
    <definedName name="_8ruzvf54j20" localSheetId="15">'[5]wybrane dane finansowe 1'!#REF!</definedName>
    <definedName name="_8ruzvf54j20" localSheetId="16">'[5]wybrane dane finansowe 1'!#REF!</definedName>
    <definedName name="_8ruzvf54j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9">'[5]wybrane dane finansowe 1'!#REF!</definedName>
    <definedName name="_8t3fqk51819" localSheetId="15">'[5]wybrane dane finansowe 1'!#REF!</definedName>
    <definedName name="_8t3fqk51819" localSheetId="16">'[5]wybrane dane finansowe 1'!#REF!</definedName>
    <definedName name="_8t3fqk51819">'[5]wybrane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9">'[5]wybrane dane finansowe 1'!#REF!</definedName>
    <definedName name="_8wici354j2k" localSheetId="15">'[5]wybrane dane finansowe 1'!#REF!</definedName>
    <definedName name="_8wici354j2k" localSheetId="16">'[5]wybrane dane finansowe 1'!#REF!</definedName>
    <definedName name="_8wici354j2k">'[5]wybrane dane finansowe 1'!#REF!</definedName>
    <definedName name="_9_____mota" localSheetId="0">#REF!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9">'[5]wybrane dane finansowe 1'!#REF!</definedName>
    <definedName name="_92e7kj53q1i" localSheetId="15">'[5]wybrane dane finansowe 1'!#REF!</definedName>
    <definedName name="_92e7kj53q1i" localSheetId="16">'[5]wybrane dane finansowe 1'!#REF!</definedName>
    <definedName name="_92e7kj53q1i">'[5]wybrane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9">'[5]wybrane dane finansowe 1'!#REF!</definedName>
    <definedName name="_92q6gz51818" localSheetId="15">'[5]wybrane dane finansowe 1'!#REF!</definedName>
    <definedName name="_92q6gz51818" localSheetId="16">'[5]wybrane dane finansowe 1'!#REF!</definedName>
    <definedName name="_92q6gz51818">'[5]wybrane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9">'[5]wybrane dane finansowe 1'!#REF!</definedName>
    <definedName name="_931oqc50m28" localSheetId="15">'[5]wybrane dane finansowe 1'!#REF!</definedName>
    <definedName name="_931oqc50m28" localSheetId="16">'[5]wybrane dane finansowe 1'!#REF!</definedName>
    <definedName name="_931oqc50m28">'[5]wybrane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9">'[5]wybrane dane finansowe 1'!#REF!</definedName>
    <definedName name="_940t3o518e" localSheetId="15">'[5]wybrane dane finansowe 1'!#REF!</definedName>
    <definedName name="_940t3o518e" localSheetId="16">'[5]wybrane dane finansowe 1'!#REF!</definedName>
    <definedName name="_940t3o518e">'[5]wybrane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9">'[5]wybrane dane finansowe 1'!#REF!</definedName>
    <definedName name="_973bfx4y22s" localSheetId="15">'[5]wybrane dane finansowe 1'!#REF!</definedName>
    <definedName name="_973bfx4y22s" localSheetId="16">'[5]wybrane dane finansowe 1'!#REF!</definedName>
    <definedName name="_973bfx4y22s">'[5]wybrane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9">'[5]wybrane dane finansowe 1'!#REF!</definedName>
    <definedName name="_9cqbv74y21l" localSheetId="15">'[5]wybrane dane finansowe 1'!#REF!</definedName>
    <definedName name="_9cqbv74y21l" localSheetId="16">'[5]wybrane dane finansowe 1'!#REF!</definedName>
    <definedName name="_9cqbv74y21l">'[5]wybrane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9">'[5]wybrane dane finansowe 1'!#REF!</definedName>
    <definedName name="_9fzab95181u" localSheetId="15">'[5]wybrane dane finansowe 1'!#REF!</definedName>
    <definedName name="_9fzab95181u" localSheetId="16">'[5]wybrane dane finansowe 1'!#REF!</definedName>
    <definedName name="_9fzab95181u">'[5]wybrane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9">'[5]wybrane dane finansowe 1'!#REF!</definedName>
    <definedName name="_9j2fbv507r" localSheetId="15">'[5]wybrane dane finansowe 1'!#REF!</definedName>
    <definedName name="_9j2fbv507r" localSheetId="16">'[5]wybrane dane finansowe 1'!#REF!</definedName>
    <definedName name="_9j2fbv507r">'[5]wybrane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9">'[5]wybrane dane finansowe 1'!#REF!</definedName>
    <definedName name="_9ka1b453q20" localSheetId="15">'[5]wybrane dane finansowe 1'!#REF!</definedName>
    <definedName name="_9ka1b453q20" localSheetId="16">'[5]wybrane dane finansowe 1'!#REF!</definedName>
    <definedName name="_9ka1b453q20">'[5]wybrane dane finansowe 1'!#REF!</definedName>
    <definedName name="_9obk1g4x9f" localSheetId="1">#REF!</definedName>
    <definedName name="_9obk1g4x9f" localSheetId="3">#REF!</definedName>
    <definedName name="_9obk1g4x9f" localSheetId="9">#REF!</definedName>
    <definedName name="_9obk1g4x9f" localSheetId="15">#REF!</definedName>
    <definedName name="_9obk1g4x9f">#REF!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9">'[5]wybrane dane finansowe 1'!#REF!</definedName>
    <definedName name="_9uhxjw4y2k" localSheetId="15">'[5]wybrane dane finansowe 1'!#REF!</definedName>
    <definedName name="_9uhxjw4y2k" localSheetId="16">'[5]wybrane dane finansowe 1'!#REF!</definedName>
    <definedName name="_9uhxjw4y2k">'[5]wybrane dane finansowe 1'!#REF!</definedName>
    <definedName name="_9uombz4x98" localSheetId="1">#REF!</definedName>
    <definedName name="_9uombz4x98" localSheetId="3">#REF!</definedName>
    <definedName name="_9uombz4x98" localSheetId="9">#REF!</definedName>
    <definedName name="_9uombz4x98" localSheetId="15">#REF!</definedName>
    <definedName name="_9uombz4x98">#REF!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9">'[5]wybrane dane finansowe 1'!#REF!</definedName>
    <definedName name="_9xtk0n507l" localSheetId="15">'[5]wybrane dane finansowe 1'!#REF!</definedName>
    <definedName name="_9xtk0n507l" localSheetId="16">'[5]wybrane dane finansowe 1'!#REF!</definedName>
    <definedName name="_9xtk0n507l">'[5]wybrane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9">'[5]wybrane dane finansowe 1'!#REF!</definedName>
    <definedName name="_a09hj153619" localSheetId="15">'[5]wybrane dane finansowe 1'!#REF!</definedName>
    <definedName name="_a09hj153619" localSheetId="16">'[5]wybrane dane finansowe 1'!#REF!</definedName>
    <definedName name="_a09hj153619">'[5]wybrane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9">'[5]wybrane dane finansowe 1'!#REF!</definedName>
    <definedName name="_a2y7hx4y22v" localSheetId="15">'[5]wybrane dane finansowe 1'!#REF!</definedName>
    <definedName name="_a2y7hx4y22v" localSheetId="16">'[5]wybrane dane finansowe 1'!#REF!</definedName>
    <definedName name="_a2y7hx4y22v">'[5]wybrane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9">'[5]wybrane dane finansowe 1'!#REF!</definedName>
    <definedName name="_a3fjmr5071g" localSheetId="15">'[5]wybrane dane finansowe 1'!#REF!</definedName>
    <definedName name="_a3fjmr5071g" localSheetId="16">'[5]wybrane dane finansowe 1'!#REF!</definedName>
    <definedName name="_a3fjmr5071g">'[5]wybrane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9">'[5]wybrane dane finansowe 1'!#REF!</definedName>
    <definedName name="_a55tnw54j25" localSheetId="15">'[5]wybrane dane finansowe 1'!#REF!</definedName>
    <definedName name="_a55tnw54j25" localSheetId="16">'[5]wybrane dane finansowe 1'!#REF!</definedName>
    <definedName name="_a55tnw54j25">'[5]wybrane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9">'[5]wybrane dane finansowe 1'!#REF!</definedName>
    <definedName name="_a854yq54j2c" localSheetId="15">'[5]wybrane dane finansowe 1'!#REF!</definedName>
    <definedName name="_a854yq54j2c" localSheetId="16">'[5]wybrane dane finansowe 1'!#REF!</definedName>
    <definedName name="_a854yq54j2c">'[5]wybrane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9">'[5]wybrane dane finansowe 1'!#REF!</definedName>
    <definedName name="_a9nai354ja" localSheetId="15">'[5]wybrane dane finansowe 1'!#REF!</definedName>
    <definedName name="_a9nai354ja" localSheetId="16">'[5]wybrane dane finansowe 1'!#REF!</definedName>
    <definedName name="_a9nai354ja">'[5]wybrane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9">'[5]wybrane dane finansowe 1'!#REF!</definedName>
    <definedName name="_aa97mp53q1c" localSheetId="15">'[5]wybrane dane finansowe 1'!#REF!</definedName>
    <definedName name="_aa97mp53q1c" localSheetId="16">'[5]wybrane dane finansowe 1'!#REF!</definedName>
    <definedName name="_aa97mp53q1c">'[5]wybrane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9">'[5]wybrane dane finansowe 1'!#REF!</definedName>
    <definedName name="_ab4xfo54jw" localSheetId="15">'[5]wybrane dane finansowe 1'!#REF!</definedName>
    <definedName name="_ab4xfo54jw" localSheetId="16">'[5]wybrane dane finansowe 1'!#REF!</definedName>
    <definedName name="_ab4xfo54jw">'[5]wybrane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9">'[5]wybrane dane finansowe 1'!#REF!</definedName>
    <definedName name="_abref054j1s" localSheetId="15">'[5]wybrane dane finansowe 1'!#REF!</definedName>
    <definedName name="_abref054j1s" localSheetId="16">'[5]wybrane dane finansowe 1'!#REF!</definedName>
    <definedName name="_abref054j1s">'[5]wybrane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9">'[5]wybrane dane finansowe 1'!#REF!</definedName>
    <definedName name="_ac25lb50mc" localSheetId="15">'[5]wybrane dane finansowe 1'!#REF!</definedName>
    <definedName name="_ac25lb50mc" localSheetId="16">'[5]wybrane dane finansowe 1'!#REF!</definedName>
    <definedName name="_ac25lb50mc">'[5]wybrane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9">'[5]wybrane dane finansowe 1'!#REF!</definedName>
    <definedName name="_add58f54j2d" localSheetId="15">'[5]wybrane dane finansowe 1'!#REF!</definedName>
    <definedName name="_add58f54j2d" localSheetId="16">'[5]wybrane dane finansowe 1'!#REF!</definedName>
    <definedName name="_add58f54j2d">'[5]wybrane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9">'[5]wybrane dane finansowe 1'!#REF!</definedName>
    <definedName name="_adnssb4y213" localSheetId="15">'[5]wybrane dane finansowe 1'!#REF!</definedName>
    <definedName name="_adnssb4y213" localSheetId="16">'[5]wybrane dane finansowe 1'!#REF!</definedName>
    <definedName name="_adnssb4y213">'[5]wybrane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9">'[5]wybrane dane finansowe 1'!#REF!</definedName>
    <definedName name="_ah6z4b54j1a" localSheetId="15">'[5]wybrane dane finansowe 1'!#REF!</definedName>
    <definedName name="_ah6z4b54j1a" localSheetId="16">'[5]wybrane dane finansowe 1'!#REF!</definedName>
    <definedName name="_ah6z4b54j1a">'[5]wybrane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9">'[5]wybrane dane finansowe 1'!#REF!</definedName>
    <definedName name="_alg88351po" localSheetId="15">'[5]wybrane dane finansowe 1'!#REF!</definedName>
    <definedName name="_alg88351po" localSheetId="16">'[5]wybrane dane finansowe 1'!#REF!</definedName>
    <definedName name="_alg88351po">'[5]wybrane dane finansowe 1'!#REF!</definedName>
    <definedName name="_ALI1" localSheetId="1">#REF!</definedName>
    <definedName name="_ALI1" localSheetId="3">#REF!</definedName>
    <definedName name="_ALI1" localSheetId="9">#REF!</definedName>
    <definedName name="_ALI1" localSheetId="15">#REF!</definedName>
    <definedName name="_ALI1">#REF!</definedName>
    <definedName name="_ALI2" localSheetId="1">#REF!</definedName>
    <definedName name="_ALI2" localSheetId="3">#REF!</definedName>
    <definedName name="_ALI2" localSheetId="9">#REF!</definedName>
    <definedName name="_ALI2" localSheetId="15">#REF!</definedName>
    <definedName name="_ALI2">#REF!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9">'[5]wybrane dane finansowe 1'!#REF!</definedName>
    <definedName name="_alm9sd507b" localSheetId="15">'[5]wybrane dane finansowe 1'!#REF!</definedName>
    <definedName name="_alm9sd507b" localSheetId="16">'[5]wybrane dane finansowe 1'!#REF!</definedName>
    <definedName name="_alm9sd507b">'[5]wybrane dane finansowe 1'!#REF!</definedName>
    <definedName name="_AMI1" localSheetId="1">#REF!</definedName>
    <definedName name="_AMI1" localSheetId="3">#REF!</definedName>
    <definedName name="_AMI1" localSheetId="9">#REF!</definedName>
    <definedName name="_AMI1" localSheetId="15">#REF!</definedName>
    <definedName name="_AMI1">#REF!</definedName>
    <definedName name="_AMI2" localSheetId="1">#REF!</definedName>
    <definedName name="_AMI2" localSheetId="3">#REF!</definedName>
    <definedName name="_AMI2" localSheetId="9">#REF!</definedName>
    <definedName name="_AMI2" localSheetId="15">#REF!</definedName>
    <definedName name="_AMI2">#REF!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9">'[5]wybrane dane finansowe 1'!#REF!</definedName>
    <definedName name="_ano1or507a" localSheetId="15">'[5]wybrane dane finansowe 1'!#REF!</definedName>
    <definedName name="_ano1or507a" localSheetId="16">'[5]wybrane dane finansowe 1'!#REF!</definedName>
    <definedName name="_ano1or507a">'[5]wybrane dane finansowe 1'!#REF!</definedName>
    <definedName name="_AOI1" localSheetId="1">#REF!</definedName>
    <definedName name="_AOI1" localSheetId="3">#REF!</definedName>
    <definedName name="_AOI1" localSheetId="9">#REF!</definedName>
    <definedName name="_AOI1" localSheetId="15">#REF!</definedName>
    <definedName name="_AOI1">#REF!</definedName>
    <definedName name="_AOI2" localSheetId="1">#REF!</definedName>
    <definedName name="_AOI2" localSheetId="3">#REF!</definedName>
    <definedName name="_AOI2" localSheetId="9">#REF!</definedName>
    <definedName name="_AOI2" localSheetId="15">#REF!</definedName>
    <definedName name="_AOI2">#REF!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9">'[5]wybrane dane finansowe 1'!#REF!</definedName>
    <definedName name="_aplzg65181k" localSheetId="15">'[5]wybrane dane finansowe 1'!#REF!</definedName>
    <definedName name="_aplzg65181k" localSheetId="16">'[5]wybrane dane finansowe 1'!#REF!</definedName>
    <definedName name="_aplzg65181k">'[5]wybrane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9">'[5]wybrane dane finansowe 1'!#REF!</definedName>
    <definedName name="_aq9xl24ysj" localSheetId="15">'[5]wybrane dane finansowe 1'!#REF!</definedName>
    <definedName name="_aq9xl24ysj" localSheetId="16">'[5]wybrane dane finansowe 1'!#REF!</definedName>
    <definedName name="_aq9xl24ysj">'[5]wybrane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9">'[5]wybrane dane finansowe 1'!#REF!</definedName>
    <definedName name="_aqazn654jd" localSheetId="15">'[5]wybrane dane finansowe 1'!#REF!</definedName>
    <definedName name="_aqazn654jd" localSheetId="16">'[5]wybrane dane finansowe 1'!#REF!</definedName>
    <definedName name="_aqazn654jd">'[5]wybrane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9">'[5]wybrane dane finansowe 1'!#REF!</definedName>
    <definedName name="_au9s9051821" localSheetId="15">'[5]wybrane dane finansowe 1'!#REF!</definedName>
    <definedName name="_au9s9051821" localSheetId="16">'[5]wybrane dane finansowe 1'!#REF!</definedName>
    <definedName name="_au9s9051821">'[5]wybrane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9">'[5]wybrane dane finansowe 1'!#REF!</definedName>
    <definedName name="_ax1feu4zlj" localSheetId="15">'[5]wybrane dane finansowe 1'!#REF!</definedName>
    <definedName name="_ax1feu4zlj" localSheetId="16">'[5]wybrane dane finansowe 1'!#REF!</definedName>
    <definedName name="_ax1feu4zlj">'[5]wybrane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9">'[5]wybrane dane finansowe 1'!#REF!</definedName>
    <definedName name="_ay1qzp4zl1o" localSheetId="15">'[5]wybrane dane finansowe 1'!#REF!</definedName>
    <definedName name="_ay1qzp4zl1o" localSheetId="16">'[5]wybrane dane finansowe 1'!#REF!</definedName>
    <definedName name="_ay1qzp4zl1o">'[5]wybrane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9">'[5]wybrane dane finansowe 1'!#REF!</definedName>
    <definedName name="_az9g1_95hezpfuu2" localSheetId="15">'[5]wybrane dane finansowe 1'!#REF!</definedName>
    <definedName name="_az9g1_95hezpfuu2" localSheetId="16">'[5]wybrane dane finansowe 1'!#REF!</definedName>
    <definedName name="_az9g1_95hezpfuu2">'[5]wybrane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9">'[5]wybrane dane finansowe 1'!#REF!</definedName>
    <definedName name="_az9hi34zl19" localSheetId="15">'[5]wybrane dane finansowe 1'!#REF!</definedName>
    <definedName name="_az9hi34zl19" localSheetId="16">'[5]wybrane dane finansowe 1'!#REF!</definedName>
    <definedName name="_az9hi34zl19">'[5]wybrane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9">'[5]wybrane dane finansowe 1'!#REF!</definedName>
    <definedName name="_b4sc6850mj" localSheetId="15">'[5]wybrane dane finansowe 1'!#REF!</definedName>
    <definedName name="_b4sc6850mj" localSheetId="16">'[5]wybrane dane finansowe 1'!#REF!</definedName>
    <definedName name="_b4sc6850mj">'[5]wybrane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9">'[5]wybrane dane finansowe 1'!#REF!</definedName>
    <definedName name="_b4ymqi4zl1h" localSheetId="15">'[5]wybrane dane finansowe 1'!#REF!</definedName>
    <definedName name="_b4ymqi4zl1h" localSheetId="16">'[5]wybrane dane finansowe 1'!#REF!</definedName>
    <definedName name="_b4ymqi4zl1h">'[5]wybrane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9">'[5]wybrane dane finansowe 1'!#REF!</definedName>
    <definedName name="_b9mrb6507u" localSheetId="15">'[5]wybrane dane finansowe 1'!#REF!</definedName>
    <definedName name="_b9mrb6507u" localSheetId="16">'[5]wybrane dane finansowe 1'!#REF!</definedName>
    <definedName name="_b9mrb6507u">'[5]wybrane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9">'[5]wybrane dane finansowe 1'!#REF!</definedName>
    <definedName name="_ba030s51811" localSheetId="15">'[5]wybrane dane finansowe 1'!#REF!</definedName>
    <definedName name="_ba030s51811" localSheetId="16">'[5]wybrane dane finansowe 1'!#REF!</definedName>
    <definedName name="_ba030s51811">'[5]wybrane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9">'[5]wybrane dane finansowe 1'!#REF!</definedName>
    <definedName name="_bcv4fh50m21" localSheetId="15">'[5]wybrane dane finansowe 1'!#REF!</definedName>
    <definedName name="_bcv4fh50m21" localSheetId="16">'[5]wybrane dane finansowe 1'!#REF!</definedName>
    <definedName name="_bcv4fh50m21">'[5]wybrane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9">'[5]wybrane dane finansowe 1'!#REF!</definedName>
    <definedName name="_beoxxt4zl1s" localSheetId="15">'[5]wybrane dane finansowe 1'!#REF!</definedName>
    <definedName name="_beoxxt4zl1s" localSheetId="16">'[5]wybrane dane finansowe 1'!#REF!</definedName>
    <definedName name="_beoxxt4zl1s">'[5]wybrane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9">'[5]wybrane dane finansowe 1'!#REF!</definedName>
    <definedName name="_bf4lm750718" localSheetId="15">'[5]wybrane dane finansowe 1'!#REF!</definedName>
    <definedName name="_bf4lm750718" localSheetId="16">'[5]wybrane dane finansowe 1'!#REF!</definedName>
    <definedName name="_bf4lm750718">'[5]wybrane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9">'[5]wybrane dane finansowe 1'!#REF!</definedName>
    <definedName name="_bjcssd4zlo" localSheetId="15">'[5]wybrane dane finansowe 1'!#REF!</definedName>
    <definedName name="_bjcssd4zlo" localSheetId="16">'[5]wybrane dane finansowe 1'!#REF!</definedName>
    <definedName name="_bjcssd4zlo">'[5]wybrane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9">'[5]wybrane dane finansowe 1'!#REF!</definedName>
    <definedName name="_bjiia153q11" localSheetId="15">'[5]wybrane dane finansowe 1'!#REF!</definedName>
    <definedName name="_bjiia153q11" localSheetId="16">'[5]wybrane dane finansowe 1'!#REF!</definedName>
    <definedName name="_bjiia153q11">'[5]wybrane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9">'[5]wybrane dane finansowe 1'!#REF!</definedName>
    <definedName name="_btblij4zla" localSheetId="15">'[5]wybrane dane finansowe 1'!#REF!</definedName>
    <definedName name="_btblij4zla" localSheetId="16">'[5]wybrane dane finansowe 1'!#REF!</definedName>
    <definedName name="_btblij4zla">'[5]wybrane dane finansowe 1'!#REF!</definedName>
    <definedName name="_bxw28v4x9o" localSheetId="1">#REF!</definedName>
    <definedName name="_bxw28v4x9o" localSheetId="3">#REF!</definedName>
    <definedName name="_bxw28v4x9o" localSheetId="9">#REF!</definedName>
    <definedName name="_bxw28v4x9o" localSheetId="15">#REF!</definedName>
    <definedName name="_bxw28v4x9o">#REF!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9">'[5]wybrane dane finansowe 1'!#REF!</definedName>
    <definedName name="_bzhhsd53q1o" localSheetId="15">'[5]wybrane dane finansowe 1'!#REF!</definedName>
    <definedName name="_bzhhsd53q1o" localSheetId="16">'[5]wybrane dane finansowe 1'!#REF!</definedName>
    <definedName name="_bzhhsd53q1o">'[5]wybrane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9">'[5]wybrane dane finansowe 1'!#REF!</definedName>
    <definedName name="_bzk2kn53qv" localSheetId="15">'[5]wybrane dane finansowe 1'!#REF!</definedName>
    <definedName name="_bzk2kn53qv" localSheetId="16">'[5]wybrane dane finansowe 1'!#REF!</definedName>
    <definedName name="_bzk2kn53qv">'[5]wybrane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9">'[5]wybrane dane finansowe 1'!#REF!</definedName>
    <definedName name="_c00puh51823" localSheetId="15">'[5]wybrane dane finansowe 1'!#REF!</definedName>
    <definedName name="_c00puh51823" localSheetId="16">'[5]wybrane dane finansowe 1'!#REF!</definedName>
    <definedName name="_c00puh51823">'[5]wybrane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9">'[5]wybrane dane finansowe 1'!#REF!</definedName>
    <definedName name="_c49dm54y225" localSheetId="15">'[5]wybrane dane finansowe 1'!#REF!</definedName>
    <definedName name="_c49dm54y225" localSheetId="16">'[5]wybrane dane finansowe 1'!#REF!</definedName>
    <definedName name="_c49dm54y225">'[5]wybrane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9">'[5]wybrane dane finansowe 1'!#REF!</definedName>
    <definedName name="_c93krs5071s" localSheetId="15">'[5]wybrane dane finansowe 1'!#REF!</definedName>
    <definedName name="_c93krs5071s" localSheetId="16">'[5]wybrane dane finansowe 1'!#REF!</definedName>
    <definedName name="_c93krs5071s">'[5]wybrane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9">'[5]wybrane dane finansowe 1'!#REF!</definedName>
    <definedName name="_cbpmtw5072d" localSheetId="15">'[5]wybrane dane finansowe 1'!#REF!</definedName>
    <definedName name="_cbpmtw5072d" localSheetId="16">'[5]wybrane dane finansowe 1'!#REF!</definedName>
    <definedName name="_cbpmtw5072d">'[5]wybrane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9">'[5]wybrane dane finansowe 1'!#REF!</definedName>
    <definedName name="_cc4q584y217" localSheetId="15">'[5]wybrane dane finansowe 1'!#REF!</definedName>
    <definedName name="_cc4q584y217" localSheetId="16">'[5]wybrane dane finansowe 1'!#REF!</definedName>
    <definedName name="_cc4q584y217">'[5]wybrane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9">'[5]wybrane dane finansowe 1'!#REF!</definedName>
    <definedName name="_cew3u153q1l" localSheetId="15">'[5]wybrane dane finansowe 1'!#REF!</definedName>
    <definedName name="_cew3u153q1l" localSheetId="16">'[5]wybrane dane finansowe 1'!#REF!</definedName>
    <definedName name="_cew3u153q1l">'[5]wybrane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9">'[5]wybrane dane finansowe 1'!#REF!</definedName>
    <definedName name="_cohjqg50728" localSheetId="15">'[5]wybrane dane finansowe 1'!#REF!</definedName>
    <definedName name="_cohjqg50728" localSheetId="16">'[5]wybrane dane finansowe 1'!#REF!</definedName>
    <definedName name="_cohjqg50728">'[5]wybrane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9">'[5]wybrane dane finansowe 1'!#REF!</definedName>
    <definedName name="_cp1usj50m2b" localSheetId="15">'[5]wybrane dane finansowe 1'!#REF!</definedName>
    <definedName name="_cp1usj50m2b" localSheetId="16">'[5]wybrane dane finansowe 1'!#REF!</definedName>
    <definedName name="_cp1usj50m2b">'[5]wybrane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9">'[5]wybrane dane finansowe 1'!#REF!</definedName>
    <definedName name="_cufmxh4ysm" localSheetId="15">'[5]wybrane dane finansowe 1'!#REF!</definedName>
    <definedName name="_cufmxh4ysm" localSheetId="16">'[5]wybrane dane finansowe 1'!#REF!</definedName>
    <definedName name="_cufmxh4ysm">'[5]wybrane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9">'[5]wybrane dane finansowe 1'!#REF!</definedName>
    <definedName name="_cx6l69536o" localSheetId="15">'[5]wybrane dane finansowe 1'!#REF!</definedName>
    <definedName name="_cx6l69536o" localSheetId="16">'[5]wybrane dane finansowe 1'!#REF!</definedName>
    <definedName name="_cx6l69536o">'[5]wybrane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9">'[5]wybrane dane finansowe 1'!#REF!</definedName>
    <definedName name="_cxm2xi53q13" localSheetId="15">'[5]wybrane dane finansowe 1'!#REF!</definedName>
    <definedName name="_cxm2xi53q13" localSheetId="16">'[5]wybrane dane finansowe 1'!#REF!</definedName>
    <definedName name="_cxm2xi53q13">'[5]wybrane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9">'[5]wybrane dane finansowe 1'!#REF!</definedName>
    <definedName name="_cxzk2w5072l" localSheetId="15">'[5]wybrane dane finansowe 1'!#REF!</definedName>
    <definedName name="_cxzk2w5072l" localSheetId="16">'[5]wybrane dane finansowe 1'!#REF!</definedName>
    <definedName name="_cxzk2w5072l">'[5]wybrane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9">'[5]wybrane dane finansowe 1'!#REF!</definedName>
    <definedName name="_d1byk151pd" localSheetId="15">'[5]wybrane dane finansowe 1'!#REF!</definedName>
    <definedName name="_d1byk151pd" localSheetId="16">'[5]wybrane dane finansowe 1'!#REF!</definedName>
    <definedName name="_d1byk151pd">'[5]wybrane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9">'[5]wybrane dane finansowe 1'!#REF!</definedName>
    <definedName name="_d4a0km4zl12" localSheetId="15">'[5]wybrane dane finansowe 1'!#REF!</definedName>
    <definedName name="_d4a0km4zl12" localSheetId="16">'[5]wybrane dane finansowe 1'!#REF!</definedName>
    <definedName name="_d4a0km4zl12">'[5]wybrane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9">'[5]wybrane dane finansowe 1'!#REF!</definedName>
    <definedName name="_d4dy3j4zl1d" localSheetId="15">'[5]wybrane dane finansowe 1'!#REF!</definedName>
    <definedName name="_d4dy3j4zl1d" localSheetId="16">'[5]wybrane dane finansowe 1'!#REF!</definedName>
    <definedName name="_d4dy3j4zl1d">'[5]wybrane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9">'[5]wybrane dane finansowe 1'!#REF!</definedName>
    <definedName name="_d7n43d50m1f" localSheetId="15">'[5]wybrane dane finansowe 1'!#REF!</definedName>
    <definedName name="_d7n43d50m1f" localSheetId="16">'[5]wybrane dane finansowe 1'!#REF!</definedName>
    <definedName name="_d7n43d50m1f">'[5]wybrane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9">'[5]wybrane dane finansowe 1'!#REF!</definedName>
    <definedName name="_d8il095181v" localSheetId="15">'[5]wybrane dane finansowe 1'!#REF!</definedName>
    <definedName name="_d8il095181v" localSheetId="16">'[5]wybrane dane finansowe 1'!#REF!</definedName>
    <definedName name="_d8il095181v">'[5]wybrane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9">'[5]wybrane dane finansowe 1'!#REF!</definedName>
    <definedName name="_d9zpz453q17" localSheetId="15">'[5]wybrane dane finansowe 1'!#REF!</definedName>
    <definedName name="_d9zpz453q17" localSheetId="16">'[5]wybrane dane finansowe 1'!#REF!</definedName>
    <definedName name="_d9zpz453q17">'[5]wybrane dane finansowe 1'!#REF!</definedName>
    <definedName name="_da3sip4x9y" localSheetId="1">#REF!</definedName>
    <definedName name="_da3sip4x9y" localSheetId="3">#REF!</definedName>
    <definedName name="_da3sip4x9y" localSheetId="9">#REF!</definedName>
    <definedName name="_da3sip4x9y" localSheetId="15">#REF!</definedName>
    <definedName name="_da3sip4x9y">#REF!</definedName>
    <definedName name="_DAI1" localSheetId="1">#REF!</definedName>
    <definedName name="_DAI1" localSheetId="3">#REF!</definedName>
    <definedName name="_DAI1" localSheetId="9">#REF!</definedName>
    <definedName name="_DAI1" localSheetId="15">#REF!</definedName>
    <definedName name="_DAI1">#REF!</definedName>
    <definedName name="_DAI2" localSheetId="1">#REF!</definedName>
    <definedName name="_DAI2" localSheetId="3">#REF!</definedName>
    <definedName name="_DAI2" localSheetId="9">#REF!</definedName>
    <definedName name="_DAI2" localSheetId="15">#REF!</definedName>
    <definedName name="_DAI2">#REF!</definedName>
    <definedName name="_DCI1" localSheetId="1">#REF!</definedName>
    <definedName name="_DCI1" localSheetId="3">#REF!</definedName>
    <definedName name="_DCI1" localSheetId="9">#REF!</definedName>
    <definedName name="_DCI1" localSheetId="15">#REF!</definedName>
    <definedName name="_DCI1">#REF!</definedName>
    <definedName name="_DCI2" localSheetId="1">#REF!</definedName>
    <definedName name="_DCI2" localSheetId="3">#REF!</definedName>
    <definedName name="_DCI2" localSheetId="9">#REF!</definedName>
    <definedName name="_DCI2" localSheetId="15">#REF!</definedName>
    <definedName name="_DCI2">#REF!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9">'[5]wybrane dane finansowe 1'!#REF!</definedName>
    <definedName name="_dfrs1q5181i" localSheetId="15">'[5]wybrane dane finansowe 1'!#REF!</definedName>
    <definedName name="_dfrs1q5181i" localSheetId="16">'[5]wybrane dane finansowe 1'!#REF!</definedName>
    <definedName name="_dfrs1q5181i">'[5]wybrane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9">'[5]wybrane dane finansowe 1'!#REF!</definedName>
    <definedName name="_dfuiln50m20" localSheetId="15">'[5]wybrane dane finansowe 1'!#REF!</definedName>
    <definedName name="_dfuiln50m20" localSheetId="16">'[5]wybrane dane finansowe 1'!#REF!</definedName>
    <definedName name="_dfuiln50m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9">'[5]wybrane dane finansowe 1'!#REF!</definedName>
    <definedName name="_dhwk4l50m13" localSheetId="15">'[5]wybrane dane finansowe 1'!#REF!</definedName>
    <definedName name="_dhwk4l50m13" localSheetId="16">'[5]wybrane dane finansowe 1'!#REF!</definedName>
    <definedName name="_dhwk4l50m13">'[5]wybrane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9">'[5]wybrane dane finansowe 1'!#REF!</definedName>
    <definedName name="_djnp9v4zl16" localSheetId="15">'[5]wybrane dane finansowe 1'!#REF!</definedName>
    <definedName name="_djnp9v4zl16" localSheetId="16">'[5]wybrane dane finansowe 1'!#REF!</definedName>
    <definedName name="_djnp9v4zl16">'[5]wybrane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9">'[5]wybrane dane finansowe 1'!#REF!</definedName>
    <definedName name="_dlztx24y220" localSheetId="15">'[5]wybrane dane finansowe 1'!#REF!</definedName>
    <definedName name="_dlztx24y220" localSheetId="16">'[5]wybrane dane finansowe 1'!#REF!</definedName>
    <definedName name="_dlztx24y2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9">'[5]wybrane dane finansowe 1'!#REF!</definedName>
    <definedName name="_dpaojn53q2t" localSheetId="15">'[5]wybrane dane finansowe 1'!#REF!</definedName>
    <definedName name="_dpaojn53q2t" localSheetId="16">'[5]wybrane dane finansowe 1'!#REF!</definedName>
    <definedName name="_dpaojn53q2t">'[5]wybrane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9">'[5]wybrane dane finansowe 1'!#REF!</definedName>
    <definedName name="_dtkx2v4y21a" localSheetId="15">'[5]wybrane dane finansowe 1'!#REF!</definedName>
    <definedName name="_dtkx2v4y21a" localSheetId="16">'[5]wybrane dane finansowe 1'!#REF!</definedName>
    <definedName name="_dtkx2v4y21a">'[5]wybrane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9">'[5]wybrane dane finansowe 1'!#REF!</definedName>
    <definedName name="_dv7oj753ql" localSheetId="15">'[5]wybrane dane finansowe 1'!#REF!</definedName>
    <definedName name="_dv7oj753ql" localSheetId="16">'[5]wybrane dane finansowe 1'!#REF!</definedName>
    <definedName name="_dv7oj753ql">'[5]wybrane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9">'[5]wybrane dane finansowe 1'!#REF!</definedName>
    <definedName name="_dxa2yj53qc" localSheetId="15">'[5]wybrane dane finansowe 1'!#REF!</definedName>
    <definedName name="_dxa2yj53qc" localSheetId="16">'[5]wybrane dane finansowe 1'!#REF!</definedName>
    <definedName name="_dxa2yj53qc">'[5]wybrane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9">'[5]wybrane dane finansowe 1'!#REF!</definedName>
    <definedName name="_dysnqb5071p" localSheetId="15">'[5]wybrane dane finansowe 1'!#REF!</definedName>
    <definedName name="_dysnqb5071p" localSheetId="16">'[5]wybrane dane finansowe 1'!#REF!</definedName>
    <definedName name="_dysnqb5071p">'[5]wybrane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9">'[5]wybrane dane finansowe 1'!#REF!</definedName>
    <definedName name="_e3waao54jn" localSheetId="15">'[5]wybrane dane finansowe 1'!#REF!</definedName>
    <definedName name="_e3waao54jn" localSheetId="16">'[5]wybrane dane finansowe 1'!#REF!</definedName>
    <definedName name="_e3waao54jn">'[5]wybrane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9">'[5]wybrane dane finansowe 1'!#REF!</definedName>
    <definedName name="_e58d3n507d" localSheetId="15">'[5]wybrane dane finansowe 1'!#REF!</definedName>
    <definedName name="_e58d3n507d" localSheetId="16">'[5]wybrane dane finansowe 1'!#REF!</definedName>
    <definedName name="_e58d3n507d">'[5]wybrane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9">'[5]wybrane dane finansowe 1'!#REF!</definedName>
    <definedName name="_e893nm4y210" localSheetId="15">'[5]wybrane dane finansowe 1'!#REF!</definedName>
    <definedName name="_e893nm4y210" localSheetId="16">'[5]wybrane dane finansowe 1'!#REF!</definedName>
    <definedName name="_e893nm4y21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9">'[5]wybrane dane finansowe 1'!#REF!</definedName>
    <definedName name="_e8axrz4ysh" localSheetId="15">'[5]wybrane dane finansowe 1'!#REF!</definedName>
    <definedName name="_e8axrz4ysh" localSheetId="16">'[5]wybrane dane finansowe 1'!#REF!</definedName>
    <definedName name="_e8axrz4ysh">'[5]wybrane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9">'[5]wybrane dane finansowe 1'!#REF!</definedName>
    <definedName name="_eb2diu4zl1a" localSheetId="15">'[5]wybrane dane finansowe 1'!#REF!</definedName>
    <definedName name="_eb2diu4zl1a" localSheetId="16">'[5]wybrane dane finansowe 1'!#REF!</definedName>
    <definedName name="_eb2diu4zl1a">'[5]wybrane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9">'[5]wybrane dane finansowe 1'!#REF!</definedName>
    <definedName name="_edd52d5072r" localSheetId="15">'[5]wybrane dane finansowe 1'!#REF!</definedName>
    <definedName name="_edd52d5072r" localSheetId="16">'[5]wybrane dane finansowe 1'!#REF!</definedName>
    <definedName name="_edd52d5072r">'[5]wybrane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9">'[5]wybrane dane finansowe 1'!#REF!</definedName>
    <definedName name="_edz6tg50729" localSheetId="15">'[5]wybrane dane finansowe 1'!#REF!</definedName>
    <definedName name="_edz6tg50729" localSheetId="16">'[5]wybrane dane finansowe 1'!#REF!</definedName>
    <definedName name="_edz6tg50729">'[5]wybrane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9">'[5]wybrane dane finansowe 1'!#REF!</definedName>
    <definedName name="_eemf0254jt" localSheetId="15">'[5]wybrane dane finansowe 1'!#REF!</definedName>
    <definedName name="_eemf0254jt" localSheetId="16">'[5]wybrane dane finansowe 1'!#REF!</definedName>
    <definedName name="_eemf0254jt">'[5]wybrane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9">'[5]wybrane dane finansowe 1'!#REF!</definedName>
    <definedName name="_ef8xt454j1z" localSheetId="15">'[5]wybrane dane finansowe 1'!#REF!</definedName>
    <definedName name="_ef8xt454j1z" localSheetId="16">'[5]wybrane dane finansowe 1'!#REF!</definedName>
    <definedName name="_ef8xt454j1z">'[5]wybrane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9">'[5]wybrane dane finansowe 1'!#REF!</definedName>
    <definedName name="_eg8sxt53qd" localSheetId="15">'[5]wybrane dane finansowe 1'!#REF!</definedName>
    <definedName name="_eg8sxt53qd" localSheetId="16">'[5]wybrane dane finansowe 1'!#REF!</definedName>
    <definedName name="_eg8sxt53qd">'[5]wybrane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9">'[5]wybrane dane finansowe 1'!#REF!</definedName>
    <definedName name="_egr5ex4y22t" localSheetId="15">'[5]wybrane dane finansowe 1'!#REF!</definedName>
    <definedName name="_egr5ex4y22t" localSheetId="16">'[5]wybrane dane finansowe 1'!#REF!</definedName>
    <definedName name="_egr5ex4y22t">'[5]wybrane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9">'[5]wybrane dane finansowe 1'!#REF!</definedName>
    <definedName name="_ek8f1753q1e" localSheetId="15">'[5]wybrane dane finansowe 1'!#REF!</definedName>
    <definedName name="_ek8f1753q1e" localSheetId="16">'[5]wybrane dane finansowe 1'!#REF!</definedName>
    <definedName name="_ek8f1753q1e">'[5]wybrane dane finansowe 1'!#REF!</definedName>
    <definedName name="_ELI1" localSheetId="1">#REF!</definedName>
    <definedName name="_ELI1" localSheetId="3">#REF!</definedName>
    <definedName name="_ELI1" localSheetId="9">#REF!</definedName>
    <definedName name="_ELI1" localSheetId="15">#REF!</definedName>
    <definedName name="_ELI1">#REF!</definedName>
    <definedName name="_ELI2" localSheetId="1">#REF!</definedName>
    <definedName name="_ELI2" localSheetId="3">#REF!</definedName>
    <definedName name="_ELI2" localSheetId="9">#REF!</definedName>
    <definedName name="_ELI2" localSheetId="15">#REF!</definedName>
    <definedName name="_ELI2">#REF!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9">'[5]wybrane dane finansowe 1'!#REF!</definedName>
    <definedName name="_endtbl" localSheetId="15">'[5]wybrane dane finansowe 1'!#REF!</definedName>
    <definedName name="_endtbl" localSheetId="16">'[5]wybrane dane finansowe 1'!#REF!</definedName>
    <definedName name="_endtbl">'[5]wybrane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9">'[5]wybrane dane finansowe 1'!#REF!</definedName>
    <definedName name="_endtbl10" localSheetId="15">'[5]wybrane dane finansowe 1'!#REF!</definedName>
    <definedName name="_endtbl10" localSheetId="16">'[5]wybrane dane finansowe 1'!#REF!</definedName>
    <definedName name="_endtbl1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9">'[5]wybrane dane finansowe 1'!#REF!</definedName>
    <definedName name="_endtbl11" localSheetId="15">'[5]wybrane dane finansowe 1'!#REF!</definedName>
    <definedName name="_endtbl11" localSheetId="16">'[5]wybrane dane finansowe 1'!#REF!</definedName>
    <definedName name="_endtbl11">'[5]wybrane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9">'[5]wybrane dane finansowe 1'!#REF!</definedName>
    <definedName name="_endtbl12" localSheetId="15">'[5]wybrane dane finansowe 1'!#REF!</definedName>
    <definedName name="_endtbl12" localSheetId="16">'[5]wybrane dane finansowe 1'!#REF!</definedName>
    <definedName name="_endtbl12">'[5]wybrane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9">'[5]wybrane dane finansowe 1'!#REF!</definedName>
    <definedName name="_endtbl13" localSheetId="15">'[5]wybrane dane finansowe 1'!#REF!</definedName>
    <definedName name="_endtbl13" localSheetId="16">'[5]wybrane dane finansowe 1'!#REF!</definedName>
    <definedName name="_endtbl13">'[5]wybrane dane finansowe 1'!#REF!</definedName>
    <definedName name="_endtbl2" localSheetId="1">#REF!</definedName>
    <definedName name="_endtbl2" localSheetId="3">#REF!</definedName>
    <definedName name="_endtbl2" localSheetId="9">#REF!</definedName>
    <definedName name="_endtbl2" localSheetId="15">#REF!</definedName>
    <definedName name="_endtbl2">#REF!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9">'[5]wybrane dane finansowe 1'!#REF!</definedName>
    <definedName name="_endtbl4" localSheetId="15">'[5]wybrane dane finansowe 1'!#REF!</definedName>
    <definedName name="_endtbl4" localSheetId="16">'[5]wybrane dane finansowe 1'!#REF!</definedName>
    <definedName name="_endtbl4">'[5]wybrane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9">'[5]wybrane dane finansowe 1'!#REF!</definedName>
    <definedName name="_endtbl5" localSheetId="15">'[5]wybrane dane finansowe 1'!#REF!</definedName>
    <definedName name="_endtbl5" localSheetId="16">'[5]wybrane dane finansowe 1'!#REF!</definedName>
    <definedName name="_endtbl5">'[5]wybrane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9">'[5]wybrane dane finansowe 1'!#REF!</definedName>
    <definedName name="_endtbl6" localSheetId="15">'[5]wybrane dane finansowe 1'!#REF!</definedName>
    <definedName name="_endtbl6" localSheetId="16">'[5]wybrane dane finansowe 1'!#REF!</definedName>
    <definedName name="_endtbl6">'[5]wybrane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9">'[5]wybrane dane finansowe 1'!#REF!</definedName>
    <definedName name="_endtbl7" localSheetId="15">'[5]wybrane dane finansowe 1'!#REF!</definedName>
    <definedName name="_endtbl7" localSheetId="16">'[5]wybrane dane finansowe 1'!#REF!</definedName>
    <definedName name="_endtbl7">'[5]wybrane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9">'[5]wybrane dane finansowe 1'!#REF!</definedName>
    <definedName name="_endtbl8" localSheetId="15">'[5]wybrane dane finansowe 1'!#REF!</definedName>
    <definedName name="_endtbl8" localSheetId="16">'[5]wybrane dane finansowe 1'!#REF!</definedName>
    <definedName name="_endtbl8">'[5]wybrane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9">'[5]wybrane dane finansowe 1'!#REF!</definedName>
    <definedName name="_endtbl9" localSheetId="15">'[5]wybrane dane finansowe 1'!#REF!</definedName>
    <definedName name="_endtbl9" localSheetId="16">'[5]wybrane dane finansowe 1'!#REF!</definedName>
    <definedName name="_endtbl9">'[5]wybrane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9">'[5]wybrane dane finansowe 1'!#REF!</definedName>
    <definedName name="_eppk7550717" localSheetId="15">'[5]wybrane dane finansowe 1'!#REF!</definedName>
    <definedName name="_eppk7550717" localSheetId="16">'[5]wybrane dane finansowe 1'!#REF!</definedName>
    <definedName name="_eppk7550717">'[5]wybrane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9">'[5]wybrane dane finansowe 1'!#REF!</definedName>
    <definedName name="_eqpiq94y21y" localSheetId="15">'[5]wybrane dane finansowe 1'!#REF!</definedName>
    <definedName name="_eqpiq94y21y" localSheetId="16">'[5]wybrane dane finansowe 1'!#REF!</definedName>
    <definedName name="_eqpiq94y21y">'[5]wybrane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9">'[5]wybrane dane finansowe 1'!#REF!</definedName>
    <definedName name="_es09xg51817" localSheetId="15">'[5]wybrane dane finansowe 1'!#REF!</definedName>
    <definedName name="_es09xg51817" localSheetId="16">'[5]wybrane dane finansowe 1'!#REF!</definedName>
    <definedName name="_es09xg51817">'[5]wybrane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9">'[5]wybrane dane finansowe 1'!#REF!</definedName>
    <definedName name="_esi2kv53qy" localSheetId="15">'[5]wybrane dane finansowe 1'!#REF!</definedName>
    <definedName name="_esi2kv53qy" localSheetId="16">'[5]wybrane dane finansowe 1'!#REF!</definedName>
    <definedName name="_esi2kv53qy">'[5]wybrane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9">'[5]wybrane dane finansowe 1'!#REF!</definedName>
    <definedName name="_etx8tb51pk" localSheetId="15">'[5]wybrane dane finansowe 1'!#REF!</definedName>
    <definedName name="_etx8tb51pk" localSheetId="16">'[5]wybrane dane finansowe 1'!#REF!</definedName>
    <definedName name="_etx8tb51pk">'[5]wybrane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9">'[5]wybrane dane finansowe 1'!#REF!</definedName>
    <definedName name="_ew6mn75181m" localSheetId="15">'[5]wybrane dane finansowe 1'!#REF!</definedName>
    <definedName name="_ew6mn75181m" localSheetId="16">'[5]wybrane dane finansowe 1'!#REF!</definedName>
    <definedName name="_ew6mn75181m">'[5]wybrane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9">'[5]wybrane dane finansowe 1'!#REF!</definedName>
    <definedName name="_ezb82w50m2i" localSheetId="15">'[5]wybrane dane finansowe 1'!#REF!</definedName>
    <definedName name="_ezb82w50m2i" localSheetId="16">'[5]wybrane dane finansowe 1'!#REF!</definedName>
    <definedName name="_ezb82w50m2i">'[5]wybrane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9">'[5]wybrane dane finansowe 1'!#REF!</definedName>
    <definedName name="_f0f41650m2j" localSheetId="15">'[5]wybrane dane finansowe 1'!#REF!</definedName>
    <definedName name="_f0f41650m2j" localSheetId="16">'[5]wybrane dane finansowe 1'!#REF!</definedName>
    <definedName name="_f0f41650m2j">'[5]wybrane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9">'[5]wybrane dane finansowe 1'!#REF!</definedName>
    <definedName name="_f1l2n853qn" localSheetId="15">'[5]wybrane dane finansowe 1'!#REF!</definedName>
    <definedName name="_f1l2n853qn" localSheetId="16">'[5]wybrane dane finansowe 1'!#REF!</definedName>
    <definedName name="_f1l2n853qn">'[5]wybrane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9">'[5]wybrane dane finansowe 1'!#REF!</definedName>
    <definedName name="_f1pn4v50m17" localSheetId="15">'[5]wybrane dane finansowe 1'!#REF!</definedName>
    <definedName name="_f1pn4v50m17" localSheetId="16">'[5]wybrane dane finansowe 1'!#REF!</definedName>
    <definedName name="_f1pn4v50m17">'[5]wybrane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9">'[5]wybrane dane finansowe 1'!#REF!</definedName>
    <definedName name="_f51tul50710" localSheetId="15">'[5]wybrane dane finansowe 1'!#REF!</definedName>
    <definedName name="_f51tul50710" localSheetId="16">'[5]wybrane dane finansowe 1'!#REF!</definedName>
    <definedName name="_f51tul5071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9">'[5]wybrane dane finansowe 1'!#REF!</definedName>
    <definedName name="_f61ave50m2c" localSheetId="15">'[5]wybrane dane finansowe 1'!#REF!</definedName>
    <definedName name="_f61ave50m2c" localSheetId="16">'[5]wybrane dane finansowe 1'!#REF!</definedName>
    <definedName name="_f61ave50m2c">'[5]wybrane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9">'[5]wybrane dane finansowe 1'!#REF!</definedName>
    <definedName name="_f6y0z0536w" localSheetId="15">'[5]wybrane dane finansowe 1'!#REF!</definedName>
    <definedName name="_f6y0z0536w" localSheetId="16">'[5]wybrane dane finansowe 1'!#REF!</definedName>
    <definedName name="_f6y0z0536w">'[5]wybrane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9">'[5]wybrane dane finansowe 1'!#REF!</definedName>
    <definedName name="_f7vh1654jq" localSheetId="15">'[5]wybrane dane finansowe 1'!#REF!</definedName>
    <definedName name="_f7vh1654jq" localSheetId="16">'[5]wybrane dane finansowe 1'!#REF!</definedName>
    <definedName name="_f7vh1654jq">'[5]wybrane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9">'[5]wybrane dane finansowe 1'!#REF!</definedName>
    <definedName name="_fag8614y22k" localSheetId="15">'[5]wybrane dane finansowe 1'!#REF!</definedName>
    <definedName name="_fag8614y22k" localSheetId="16">'[5]wybrane dane finansowe 1'!#REF!</definedName>
    <definedName name="_fag8614y22k">'[5]wybrane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9">'[5]wybrane dane finansowe 1'!#REF!</definedName>
    <definedName name="_fffn8t536z" localSheetId="15">'[5]wybrane dane finansowe 1'!#REF!</definedName>
    <definedName name="_fffn8t536z" localSheetId="16">'[5]wybrane dane finansowe 1'!#REF!</definedName>
    <definedName name="_fffn8t536z">'[5]wybrane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9">'[5]wybrane dane finansowe 1'!#REF!</definedName>
    <definedName name="_fforr54ysn" localSheetId="15">'[5]wybrane dane finansowe 1'!#REF!</definedName>
    <definedName name="_fforr54ysn" localSheetId="16">'[5]wybrane dane finansowe 1'!#REF!</definedName>
    <definedName name="_fforr54ysn">'[5]wybrane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9">'[5]wybrane dane finansowe 1'!#REF!</definedName>
    <definedName name="_fg9whv54j28" localSheetId="15">'[5]wybrane dane finansowe 1'!#REF!</definedName>
    <definedName name="_fg9whv54j28" localSheetId="16">'[5]wybrane dane finansowe 1'!#REF!</definedName>
    <definedName name="_fg9whv54j28">'[5]wybrane dane finansowe 1'!#REF!</definedName>
    <definedName name="_xlnm._FilterDatabase" localSheetId="1">#REF!</definedName>
    <definedName name="_xlnm._FilterDatabase" localSheetId="3">#REF!</definedName>
    <definedName name="_xlnm._FilterDatabase" localSheetId="9">#REF!</definedName>
    <definedName name="_xlnm._FilterDatabase" localSheetId="15">#REF!</definedName>
    <definedName name="_xlnm._FilterDatabase">#REF!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9">'[5]wybrane dane finansowe 1'!#REF!</definedName>
    <definedName name="_fjoxwy5181b" localSheetId="15">'[5]wybrane dane finansowe 1'!#REF!</definedName>
    <definedName name="_fjoxwy5181b" localSheetId="16">'[5]wybrane dane finansowe 1'!#REF!</definedName>
    <definedName name="_fjoxwy5181b">'[5]wybrane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9">'[5]wybrane dane finansowe 1'!#REF!</definedName>
    <definedName name="_flzkb64y2j" localSheetId="15">'[5]wybrane dane finansowe 1'!#REF!</definedName>
    <definedName name="_flzkb64y2j" localSheetId="16">'[5]wybrane dane finansowe 1'!#REF!</definedName>
    <definedName name="_flzkb64y2j">'[5]wybrane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9">'[5]wybrane dane finansowe 1'!#REF!</definedName>
    <definedName name="_fnrxdu518o" localSheetId="15">'[5]wybrane dane finansowe 1'!#REF!</definedName>
    <definedName name="_fnrxdu518o" localSheetId="16">'[5]wybrane dane finansowe 1'!#REF!</definedName>
    <definedName name="_fnrxdu518o">'[5]wybrane dane finansowe 1'!#REF!</definedName>
    <definedName name="_fo0mzb4x9p" localSheetId="1">#REF!</definedName>
    <definedName name="_fo0mzb4x9p" localSheetId="3">#REF!</definedName>
    <definedName name="_fo0mzb4x9p" localSheetId="9">#REF!</definedName>
    <definedName name="_fo0mzb4x9p" localSheetId="15">#REF!</definedName>
    <definedName name="_fo0mzb4x9p">#REF!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9">'[5]wybrane dane finansowe 1'!#REF!</definedName>
    <definedName name="_foc5pv50m2d" localSheetId="15">'[5]wybrane dane finansowe 1'!#REF!</definedName>
    <definedName name="_foc5pv50m2d" localSheetId="16">'[5]wybrane dane finansowe 1'!#REF!</definedName>
    <definedName name="_foc5pv50m2d">'[5]wybrane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9">'[5]wybrane dane finansowe 1'!#REF!</definedName>
    <definedName name="_fpnnme4y221" localSheetId="15">'[5]wybrane dane finansowe 1'!#REF!</definedName>
    <definedName name="_fpnnme4y221" localSheetId="16">'[5]wybrane dane finansowe 1'!#REF!</definedName>
    <definedName name="_fpnnme4y221">'[5]wybrane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9">'[5]wybrane dane finansowe 1'!#REF!</definedName>
    <definedName name="_fpoxsx4y223" localSheetId="15">'[5]wybrane dane finansowe 1'!#REF!</definedName>
    <definedName name="_fpoxsx4y223" localSheetId="16">'[5]wybrane dane finansowe 1'!#REF!</definedName>
    <definedName name="_fpoxsx4y223">'[5]wybrane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9">'[5]wybrane dane finansowe 1'!#REF!</definedName>
    <definedName name="_fsm5j850716" localSheetId="15">'[5]wybrane dane finansowe 1'!#REF!</definedName>
    <definedName name="_fsm5j850716" localSheetId="16">'[5]wybrane dane finansowe 1'!#REF!</definedName>
    <definedName name="_fsm5j850716">'[5]wybrane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9">'[5]wybrane dane finansowe 1'!#REF!</definedName>
    <definedName name="_ft7n6n54j1r" localSheetId="15">'[5]wybrane dane finansowe 1'!#REF!</definedName>
    <definedName name="_ft7n6n54j1r" localSheetId="16">'[5]wybrane dane finansowe 1'!#REF!</definedName>
    <definedName name="_ft7n6n54j1r">'[5]wybrane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9">'[5]wybrane dane finansowe 1'!#REF!</definedName>
    <definedName name="_ft8u7q5072k" localSheetId="15">'[5]wybrane dane finansowe 1'!#REF!</definedName>
    <definedName name="_ft8u7q5072k" localSheetId="16">'[5]wybrane dane finansowe 1'!#REF!</definedName>
    <definedName name="_ft8u7q5072k">'[5]wybrane dane finansowe 1'!#REF!</definedName>
    <definedName name="_ftnref1_50" localSheetId="1">'[13]Table 39_'!#REF!</definedName>
    <definedName name="_ftnref1_50" localSheetId="3">'[13]Table 39_'!#REF!</definedName>
    <definedName name="_ftnref1_50" localSheetId="9">'[13]Table 39_'!#REF!</definedName>
    <definedName name="_ftnref1_50" localSheetId="15">'[13]Table 39_'!#REF!</definedName>
    <definedName name="_ftnref1_50">'[13]Table 39_'!#REF!</definedName>
    <definedName name="_ftnref1_50_10" localSheetId="1">'[14]Table 39_'!#REF!</definedName>
    <definedName name="_ftnref1_50_10" localSheetId="3">'[14]Table 39_'!#REF!</definedName>
    <definedName name="_ftnref1_50_10" localSheetId="9">'[14]Table 39_'!#REF!</definedName>
    <definedName name="_ftnref1_50_10" localSheetId="15">'[14]Table 39_'!#REF!</definedName>
    <definedName name="_ftnref1_50_10">'[14]Table 39_'!#REF!</definedName>
    <definedName name="_ftnref1_50_15" localSheetId="1">'[14]Table 39_'!#REF!</definedName>
    <definedName name="_ftnref1_50_15" localSheetId="3">'[14]Table 39_'!#REF!</definedName>
    <definedName name="_ftnref1_50_15" localSheetId="9">'[14]Table 39_'!#REF!</definedName>
    <definedName name="_ftnref1_50_15" localSheetId="15">'[14]Table 39_'!#REF!</definedName>
    <definedName name="_ftnref1_50_15">'[14]Table 39_'!#REF!</definedName>
    <definedName name="_ftnref1_50_18" localSheetId="1">'[14]Table 39_'!#REF!</definedName>
    <definedName name="_ftnref1_50_18" localSheetId="3">'[14]Table 39_'!#REF!</definedName>
    <definedName name="_ftnref1_50_18" localSheetId="9">'[14]Table 39_'!#REF!</definedName>
    <definedName name="_ftnref1_50_18" localSheetId="15">'[14]Table 39_'!#REF!</definedName>
    <definedName name="_ftnref1_50_18">'[14]Table 39_'!#REF!</definedName>
    <definedName name="_ftnref1_50_19" localSheetId="1">'[14]Table 39_'!#REF!</definedName>
    <definedName name="_ftnref1_50_19" localSheetId="3">'[14]Table 39_'!#REF!</definedName>
    <definedName name="_ftnref1_50_19" localSheetId="9">'[14]Table 39_'!#REF!</definedName>
    <definedName name="_ftnref1_50_19" localSheetId="15">'[14]Table 39_'!#REF!</definedName>
    <definedName name="_ftnref1_50_19">'[14]Table 39_'!#REF!</definedName>
    <definedName name="_ftnref1_50_20" localSheetId="1">'[14]Table 39_'!#REF!</definedName>
    <definedName name="_ftnref1_50_20" localSheetId="3">'[14]Table 39_'!#REF!</definedName>
    <definedName name="_ftnref1_50_20" localSheetId="9">'[14]Table 39_'!#REF!</definedName>
    <definedName name="_ftnref1_50_20" localSheetId="15">'[14]Table 39_'!#REF!</definedName>
    <definedName name="_ftnref1_50_20">'[14]Table 39_'!#REF!</definedName>
    <definedName name="_ftnref1_50_21" localSheetId="1">'[14]Table 39_'!#REF!</definedName>
    <definedName name="_ftnref1_50_21" localSheetId="3">'[14]Table 39_'!#REF!</definedName>
    <definedName name="_ftnref1_50_21" localSheetId="9">'[14]Table 39_'!#REF!</definedName>
    <definedName name="_ftnref1_50_21" localSheetId="15">'[14]Table 39_'!#REF!</definedName>
    <definedName name="_ftnref1_50_21">'[14]Table 39_'!#REF!</definedName>
    <definedName name="_ftnref1_50_23" localSheetId="1">'[14]Table 39_'!#REF!</definedName>
    <definedName name="_ftnref1_50_23" localSheetId="3">'[14]Table 39_'!#REF!</definedName>
    <definedName name="_ftnref1_50_23" localSheetId="9">'[14]Table 39_'!#REF!</definedName>
    <definedName name="_ftnref1_50_23" localSheetId="15">'[14]Table 39_'!#REF!</definedName>
    <definedName name="_ftnref1_50_23">'[14]Table 39_'!#REF!</definedName>
    <definedName name="_ftnref1_50_24" localSheetId="1">'[14]Table 39_'!#REF!</definedName>
    <definedName name="_ftnref1_50_24" localSheetId="3">'[14]Table 39_'!#REF!</definedName>
    <definedName name="_ftnref1_50_24" localSheetId="9">'[14]Table 39_'!#REF!</definedName>
    <definedName name="_ftnref1_50_24" localSheetId="15">'[14]Table 39_'!#REF!</definedName>
    <definedName name="_ftnref1_50_24">'[14]Table 39_'!#REF!</definedName>
    <definedName name="_ftnref1_50_27" localSheetId="1">'[15]Table 39_'!#REF!</definedName>
    <definedName name="_ftnref1_50_27" localSheetId="3">'[15]Table 39_'!#REF!</definedName>
    <definedName name="_ftnref1_50_27" localSheetId="9">'[15]Table 39_'!#REF!</definedName>
    <definedName name="_ftnref1_50_27" localSheetId="15">'[15]Table 39_'!#REF!</definedName>
    <definedName name="_ftnref1_50_27">'[15]Table 39_'!#REF!</definedName>
    <definedName name="_ftnref1_50_28" localSheetId="1">'[15]Table 39_'!#REF!</definedName>
    <definedName name="_ftnref1_50_28" localSheetId="3">'[15]Table 39_'!#REF!</definedName>
    <definedName name="_ftnref1_50_28" localSheetId="9">'[15]Table 39_'!#REF!</definedName>
    <definedName name="_ftnref1_50_28" localSheetId="15">'[15]Table 39_'!#REF!</definedName>
    <definedName name="_ftnref1_50_28">'[15]Table 39_'!#REF!</definedName>
    <definedName name="_ftnref1_50_4" localSheetId="1">'[14]Table 39_'!#REF!</definedName>
    <definedName name="_ftnref1_50_4" localSheetId="3">'[14]Table 39_'!#REF!</definedName>
    <definedName name="_ftnref1_50_4" localSheetId="9">'[14]Table 39_'!#REF!</definedName>
    <definedName name="_ftnref1_50_4" localSheetId="15">'[14]Table 39_'!#REF!</definedName>
    <definedName name="_ftnref1_50_4">'[14]Table 39_'!#REF!</definedName>
    <definedName name="_ftnref1_50_5" localSheetId="1">'[14]Table 39_'!#REF!</definedName>
    <definedName name="_ftnref1_50_5" localSheetId="3">'[14]Table 39_'!#REF!</definedName>
    <definedName name="_ftnref1_50_5" localSheetId="9">'[14]Table 39_'!#REF!</definedName>
    <definedName name="_ftnref1_50_5" localSheetId="15">'[14]Table 39_'!#REF!</definedName>
    <definedName name="_ftnref1_50_5">'[14]Table 39_'!#REF!</definedName>
    <definedName name="_ftnref1_50_9" localSheetId="1">'[15]Table 39_'!#REF!</definedName>
    <definedName name="_ftnref1_50_9" localSheetId="3">'[15]Table 39_'!#REF!</definedName>
    <definedName name="_ftnref1_50_9" localSheetId="9">'[15]Table 39_'!#REF!</definedName>
    <definedName name="_ftnref1_50_9" localSheetId="15">'[15]Table 39_'!#REF!</definedName>
    <definedName name="_ftnref1_50_9">'[15]Table 39_'!#REF!</definedName>
    <definedName name="_ftnref1_51" localSheetId="1">'[13]Table 39_'!#REF!</definedName>
    <definedName name="_ftnref1_51" localSheetId="3">'[13]Table 39_'!#REF!</definedName>
    <definedName name="_ftnref1_51" localSheetId="9">'[13]Table 39_'!#REF!</definedName>
    <definedName name="_ftnref1_51" localSheetId="15">'[13]Table 39_'!#REF!</definedName>
    <definedName name="_ftnref1_51">'[13]Table 39_'!#REF!</definedName>
    <definedName name="_ftnref1_51_10" localSheetId="1">'[14]Table 39_'!#REF!</definedName>
    <definedName name="_ftnref1_51_10" localSheetId="3">'[14]Table 39_'!#REF!</definedName>
    <definedName name="_ftnref1_51_10" localSheetId="9">'[14]Table 39_'!#REF!</definedName>
    <definedName name="_ftnref1_51_10" localSheetId="15">'[14]Table 39_'!#REF!</definedName>
    <definedName name="_ftnref1_51_10">'[14]Table 39_'!#REF!</definedName>
    <definedName name="_ftnref1_51_15" localSheetId="1">'[14]Table 39_'!#REF!</definedName>
    <definedName name="_ftnref1_51_15" localSheetId="3">'[14]Table 39_'!#REF!</definedName>
    <definedName name="_ftnref1_51_15" localSheetId="9">'[14]Table 39_'!#REF!</definedName>
    <definedName name="_ftnref1_51_15" localSheetId="15">'[14]Table 39_'!#REF!</definedName>
    <definedName name="_ftnref1_51_15">'[14]Table 39_'!#REF!</definedName>
    <definedName name="_ftnref1_51_18" localSheetId="1">'[14]Table 39_'!#REF!</definedName>
    <definedName name="_ftnref1_51_18" localSheetId="3">'[14]Table 39_'!#REF!</definedName>
    <definedName name="_ftnref1_51_18" localSheetId="9">'[14]Table 39_'!#REF!</definedName>
    <definedName name="_ftnref1_51_18" localSheetId="15">'[14]Table 39_'!#REF!</definedName>
    <definedName name="_ftnref1_51_18">'[14]Table 39_'!#REF!</definedName>
    <definedName name="_ftnref1_51_19" localSheetId="1">'[14]Table 39_'!#REF!</definedName>
    <definedName name="_ftnref1_51_19" localSheetId="3">'[14]Table 39_'!#REF!</definedName>
    <definedName name="_ftnref1_51_19" localSheetId="9">'[14]Table 39_'!#REF!</definedName>
    <definedName name="_ftnref1_51_19" localSheetId="15">'[14]Table 39_'!#REF!</definedName>
    <definedName name="_ftnref1_51_19">'[14]Table 39_'!#REF!</definedName>
    <definedName name="_ftnref1_51_20" localSheetId="1">'[14]Table 39_'!#REF!</definedName>
    <definedName name="_ftnref1_51_20" localSheetId="3">'[14]Table 39_'!#REF!</definedName>
    <definedName name="_ftnref1_51_20" localSheetId="9">'[14]Table 39_'!#REF!</definedName>
    <definedName name="_ftnref1_51_20" localSheetId="15">'[14]Table 39_'!#REF!</definedName>
    <definedName name="_ftnref1_51_20">'[14]Table 39_'!#REF!</definedName>
    <definedName name="_ftnref1_51_21" localSheetId="1">'[14]Table 39_'!#REF!</definedName>
    <definedName name="_ftnref1_51_21" localSheetId="3">'[14]Table 39_'!#REF!</definedName>
    <definedName name="_ftnref1_51_21" localSheetId="9">'[14]Table 39_'!#REF!</definedName>
    <definedName name="_ftnref1_51_21" localSheetId="15">'[14]Table 39_'!#REF!</definedName>
    <definedName name="_ftnref1_51_21">'[14]Table 39_'!#REF!</definedName>
    <definedName name="_ftnref1_51_23" localSheetId="1">'[14]Table 39_'!#REF!</definedName>
    <definedName name="_ftnref1_51_23" localSheetId="3">'[14]Table 39_'!#REF!</definedName>
    <definedName name="_ftnref1_51_23" localSheetId="9">'[14]Table 39_'!#REF!</definedName>
    <definedName name="_ftnref1_51_23" localSheetId="15">'[14]Table 39_'!#REF!</definedName>
    <definedName name="_ftnref1_51_23">'[14]Table 39_'!#REF!</definedName>
    <definedName name="_ftnref1_51_24" localSheetId="1">'[14]Table 39_'!#REF!</definedName>
    <definedName name="_ftnref1_51_24" localSheetId="3">'[14]Table 39_'!#REF!</definedName>
    <definedName name="_ftnref1_51_24" localSheetId="9">'[14]Table 39_'!#REF!</definedName>
    <definedName name="_ftnref1_51_24" localSheetId="15">'[14]Table 39_'!#REF!</definedName>
    <definedName name="_ftnref1_51_24">'[14]Table 39_'!#REF!</definedName>
    <definedName name="_ftnref1_51_4" localSheetId="1">'[14]Table 39_'!#REF!</definedName>
    <definedName name="_ftnref1_51_4" localSheetId="3">'[14]Table 39_'!#REF!</definedName>
    <definedName name="_ftnref1_51_4" localSheetId="9">'[14]Table 39_'!#REF!</definedName>
    <definedName name="_ftnref1_51_4" localSheetId="15">'[14]Table 39_'!#REF!</definedName>
    <definedName name="_ftnref1_51_4">'[14]Table 39_'!#REF!</definedName>
    <definedName name="_ftnref1_51_5" localSheetId="1">'[14]Table 39_'!#REF!</definedName>
    <definedName name="_ftnref1_51_5" localSheetId="3">'[14]Table 39_'!#REF!</definedName>
    <definedName name="_ftnref1_51_5" localSheetId="9">'[14]Table 39_'!#REF!</definedName>
    <definedName name="_ftnref1_51_5" localSheetId="15">'[14]Table 39_'!#REF!</definedName>
    <definedName name="_ftnref1_51_5">'[14]Table 39_'!#REF!</definedName>
    <definedName name="_ftref1_50" localSheetId="1">'[13]Table 39_'!#REF!</definedName>
    <definedName name="_ftref1_50" localSheetId="3">'[13]Table 39_'!#REF!</definedName>
    <definedName name="_ftref1_50" localSheetId="9">'[13]Table 39_'!#REF!</definedName>
    <definedName name="_ftref1_50" localSheetId="15">'[13]Table 39_'!#REF!</definedName>
    <definedName name="_ftref1_50">'[13]Table 39_'!#REF!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9">'[5]wybrane dane finansowe 1'!#REF!</definedName>
    <definedName name="_fu2x09518z" localSheetId="15">'[5]wybrane dane finansowe 1'!#REF!</definedName>
    <definedName name="_fu2x09518z" localSheetId="16">'[5]wybrane dane finansowe 1'!#REF!</definedName>
    <definedName name="_fu2x09518z">'[5]wybrane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9">'[5]wybrane dane finansowe 1'!#REF!</definedName>
    <definedName name="_fudv2f50720" localSheetId="15">'[5]wybrane dane finansowe 1'!#REF!</definedName>
    <definedName name="_fudv2f50720" localSheetId="16">'[5]wybrane dane finansowe 1'!#REF!</definedName>
    <definedName name="_fudv2f507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9">'[5]wybrane dane finansowe 1'!#REF!</definedName>
    <definedName name="_fwn7gi5072e" localSheetId="15">'[5]wybrane dane finansowe 1'!#REF!</definedName>
    <definedName name="_fwn7gi5072e" localSheetId="16">'[5]wybrane dane finansowe 1'!#REF!</definedName>
    <definedName name="_fwn7gi5072e">'[5]wybrane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9">'[5]wybrane dane finansowe 1'!#REF!</definedName>
    <definedName name="_fwz5uq53q22" localSheetId="15">'[5]wybrane dane finansowe 1'!#REF!</definedName>
    <definedName name="_fwz5uq53q22" localSheetId="16">'[5]wybrane dane finansowe 1'!#REF!</definedName>
    <definedName name="_fwz5uq53q22">'[5]wybrane dane finansowe 1'!#REF!</definedName>
    <definedName name="_FXI1" localSheetId="1">#REF!</definedName>
    <definedName name="_FXI1" localSheetId="3">#REF!</definedName>
    <definedName name="_FXI1" localSheetId="9">#REF!</definedName>
    <definedName name="_FXI1" localSheetId="15">#REF!</definedName>
    <definedName name="_FXI1">#REF!</definedName>
    <definedName name="_FXI2" localSheetId="1">#REF!</definedName>
    <definedName name="_FXI2" localSheetId="3">#REF!</definedName>
    <definedName name="_FXI2" localSheetId="9">#REF!</definedName>
    <definedName name="_FXI2" localSheetId="15">#REF!</definedName>
    <definedName name="_FXI2">#REF!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9">'[5]wybrane dane finansowe 1'!#REF!</definedName>
    <definedName name="_g00bl94y21n" localSheetId="15">'[5]wybrane dane finansowe 1'!#REF!</definedName>
    <definedName name="_g00bl94y21n" localSheetId="16">'[5]wybrane dane finansowe 1'!#REF!</definedName>
    <definedName name="_g00bl94y21n">'[5]wybrane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9">'[5]wybrane dane finansowe 1'!#REF!</definedName>
    <definedName name="_g14mhi4y2x" localSheetId="15">'[5]wybrane dane finansowe 1'!#REF!</definedName>
    <definedName name="_g14mhi4y2x" localSheetId="16">'[5]wybrane dane finansowe 1'!#REF!</definedName>
    <definedName name="_g14mhi4y2x">'[5]wybrane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9">'[5]wybrane dane finansowe 1'!#REF!</definedName>
    <definedName name="_g2u68c5181h" localSheetId="15">'[5]wybrane dane finansowe 1'!#REF!</definedName>
    <definedName name="_g2u68c5181h" localSheetId="16">'[5]wybrane dane finansowe 1'!#REF!</definedName>
    <definedName name="_g2u68c5181h">'[5]wybrane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9">'[5]wybrane dane finansowe 1'!#REF!</definedName>
    <definedName name="_g841g74zl1e" localSheetId="15">'[5]wybrane dane finansowe 1'!#REF!</definedName>
    <definedName name="_g841g74zl1e" localSheetId="16">'[5]wybrane dane finansowe 1'!#REF!</definedName>
    <definedName name="_g841g74zl1e">'[5]wybrane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9">'[5]wybrane dane finansowe 1'!#REF!</definedName>
    <definedName name="_g9isme51828" localSheetId="15">'[5]wybrane dane finansowe 1'!#REF!</definedName>
    <definedName name="_g9isme51828" localSheetId="16">'[5]wybrane dane finansowe 1'!#REF!</definedName>
    <definedName name="_g9isme51828">'[5]wybrane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9">'[5]wybrane dane finansowe 1'!#REF!</definedName>
    <definedName name="_g9n6vq50mk" localSheetId="15">'[5]wybrane dane finansowe 1'!#REF!</definedName>
    <definedName name="_g9n6vq50mk" localSheetId="16">'[5]wybrane dane finansowe 1'!#REF!</definedName>
    <definedName name="_g9n6vq50mk">'[5]wybrane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9">'[5]wybrane dane finansowe 1'!#REF!</definedName>
    <definedName name="_gft3zs536s" localSheetId="15">'[5]wybrane dane finansowe 1'!#REF!</definedName>
    <definedName name="_gft3zs536s" localSheetId="16">'[5]wybrane dane finansowe 1'!#REF!</definedName>
    <definedName name="_gft3zs536s">'[5]wybrane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9">'[5]wybrane dane finansowe 1'!#REF!</definedName>
    <definedName name="_gh446v5072m" localSheetId="15">'[5]wybrane dane finansowe 1'!#REF!</definedName>
    <definedName name="_gh446v5072m" localSheetId="16">'[5]wybrane dane finansowe 1'!#REF!</definedName>
    <definedName name="_gh446v5072m">'[5]wybrane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9">'[5]wybrane dane finansowe 1'!#REF!</definedName>
    <definedName name="_gijl1t4y229" localSheetId="15">'[5]wybrane dane finansowe 1'!#REF!</definedName>
    <definedName name="_gijl1t4y229" localSheetId="16">'[5]wybrane dane finansowe 1'!#REF!</definedName>
    <definedName name="_gijl1t4y229">'[5]wybrane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9">'[5]wybrane dane finansowe 1'!#REF!</definedName>
    <definedName name="_gisl6u518l" localSheetId="15">'[5]wybrane dane finansowe 1'!#REF!</definedName>
    <definedName name="_gisl6u518l" localSheetId="16">'[5]wybrane dane finansowe 1'!#REF!</definedName>
    <definedName name="_gisl6u518l">'[5]wybrane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9">'[5]wybrane dane finansowe 1'!#REF!</definedName>
    <definedName name="_glao4p53qq" localSheetId="15">'[5]wybrane dane finansowe 1'!#REF!</definedName>
    <definedName name="_glao4p53qq" localSheetId="16">'[5]wybrane dane finansowe 1'!#REF!</definedName>
    <definedName name="_glao4p53qq">'[5]wybrane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9">'[5]wybrane dane finansowe 1'!#REF!</definedName>
    <definedName name="_glz9qc54j22" localSheetId="15">'[5]wybrane dane finansowe 1'!#REF!</definedName>
    <definedName name="_glz9qc54j22" localSheetId="16">'[5]wybrane dane finansowe 1'!#REF!</definedName>
    <definedName name="_glz9qc54j22">'[5]wybrane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9">'[5]wybrane dane finansowe 1'!#REF!</definedName>
    <definedName name="_gogv6q50m1x" localSheetId="15">'[5]wybrane dane finansowe 1'!#REF!</definedName>
    <definedName name="_gogv6q50m1x" localSheetId="16">'[5]wybrane dane finansowe 1'!#REF!</definedName>
    <definedName name="_gogv6q50m1x">'[5]wybrane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9">'[5]wybrane dane finansowe 1'!#REF!</definedName>
    <definedName name="_gpdggp50715" localSheetId="15">'[5]wybrane dane finansowe 1'!#REF!</definedName>
    <definedName name="_gpdggp50715" localSheetId="16">'[5]wybrane dane finansowe 1'!#REF!</definedName>
    <definedName name="_gpdggp50715">'[5]wybrane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9">'[5]wybrane dane finansowe 1'!#REF!</definedName>
    <definedName name="_gpxtkz5181l" localSheetId="15">'[5]wybrane dane finansowe 1'!#REF!</definedName>
    <definedName name="_gpxtkz5181l" localSheetId="16">'[5]wybrane dane finansowe 1'!#REF!</definedName>
    <definedName name="_gpxtkz5181l">'[5]wybrane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9">'[5]wybrane dane finansowe 1'!#REF!</definedName>
    <definedName name="_gs5k3g5181y" localSheetId="15">'[5]wybrane dane finansowe 1'!#REF!</definedName>
    <definedName name="_gs5k3g5181y" localSheetId="16">'[5]wybrane dane finansowe 1'!#REF!</definedName>
    <definedName name="_gs5k3g5181y">'[5]wybrane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9">'[5]wybrane dane finansowe 1'!#REF!</definedName>
    <definedName name="_gxkuii4ysa" localSheetId="15">'[5]wybrane dane finansowe 1'!#REF!</definedName>
    <definedName name="_gxkuii4ysa" localSheetId="16">'[5]wybrane dane finansowe 1'!#REF!</definedName>
    <definedName name="_gxkuii4ysa">'[5]wybrane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9">'[5]wybrane dane finansowe 1'!#REF!</definedName>
    <definedName name="_gxtt2z50m1s" localSheetId="15">'[5]wybrane dane finansowe 1'!#REF!</definedName>
    <definedName name="_gxtt2z50m1s" localSheetId="16">'[5]wybrane dane finansowe 1'!#REF!</definedName>
    <definedName name="_gxtt2z50m1s">'[5]wybrane dane finansowe 1'!#REF!</definedName>
    <definedName name="_h" localSheetId="1">'[14]Table 39_'!#REF!</definedName>
    <definedName name="_h" localSheetId="3">'[14]Table 39_'!#REF!</definedName>
    <definedName name="_h" localSheetId="9">'[14]Table 39_'!#REF!</definedName>
    <definedName name="_h" localSheetId="15">'[14]Table 39_'!#REF!</definedName>
    <definedName name="_h">'[14]Table 39_'!#REF!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9">'[5]wybrane dane finansowe 1'!#REF!</definedName>
    <definedName name="_h9eklb50m25" localSheetId="15">'[5]wybrane dane finansowe 1'!#REF!</definedName>
    <definedName name="_h9eklb50m25" localSheetId="16">'[5]wybrane dane finansowe 1'!#REF!</definedName>
    <definedName name="_h9eklb50m25">'[5]wybrane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9">'[5]wybrane dane finansowe 1'!#REF!</definedName>
    <definedName name="_hb2rv85072t" localSheetId="15">'[5]wybrane dane finansowe 1'!#REF!</definedName>
    <definedName name="_hb2rv85072t" localSheetId="16">'[5]wybrane dane finansowe 1'!#REF!</definedName>
    <definedName name="_hb2rv85072t">'[5]wybrane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9">'[5]wybrane dane finansowe 1'!#REF!</definedName>
    <definedName name="_hdeb7e507s" localSheetId="15">'[5]wybrane dane finansowe 1'!#REF!</definedName>
    <definedName name="_hdeb7e507s" localSheetId="16">'[5]wybrane dane finansowe 1'!#REF!</definedName>
    <definedName name="_hdeb7e507s">'[5]wybrane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9">'[5]wybrane dane finansowe 1'!#REF!</definedName>
    <definedName name="_hf0h0950711" localSheetId="15">'[5]wybrane dane finansowe 1'!#REF!</definedName>
    <definedName name="_hf0h0950711" localSheetId="16">'[5]wybrane dane finansowe 1'!#REF!</definedName>
    <definedName name="_hf0h0950711">'[5]wybrane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9">'[5]wybrane dane finansowe 1'!#REF!</definedName>
    <definedName name="_hhkd5f53q2a" localSheetId="15">'[5]wybrane dane finansowe 1'!#REF!</definedName>
    <definedName name="_hhkd5f53q2a" localSheetId="16">'[5]wybrane dane finansowe 1'!#REF!</definedName>
    <definedName name="_hhkd5f53q2a">'[5]wybrane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9">'[5]wybrane dane finansowe 1'!#REF!</definedName>
    <definedName name="_hix51_8fuiuc27oj" localSheetId="15">'[5]wybrane dane finansowe 1'!#REF!</definedName>
    <definedName name="_hix51_8fuiuc27oj" localSheetId="16">'[5]wybrane dane finansowe 1'!#REF!</definedName>
    <definedName name="_hix51_8fuiuc27oj">'[5]wybrane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9">'[5]wybrane dane finansowe 1'!#REF!</definedName>
    <definedName name="_hjtq6353q19" localSheetId="15">'[5]wybrane dane finansowe 1'!#REF!</definedName>
    <definedName name="_hjtq6353q19" localSheetId="16">'[5]wybrane dane finansowe 1'!#REF!</definedName>
    <definedName name="_hjtq6353q19">'[5]wybrane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9">'[5]wybrane dane finansowe 1'!#REF!</definedName>
    <definedName name="_hk2h5x4y2c" localSheetId="15">'[5]wybrane dane finansowe 1'!#REF!</definedName>
    <definedName name="_hk2h5x4y2c" localSheetId="16">'[5]wybrane dane finansowe 1'!#REF!</definedName>
    <definedName name="_hk2h5x4y2c">'[5]wybrane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9">'[5]wybrane dane finansowe 1'!#REF!</definedName>
    <definedName name="_hlw7t34zli" localSheetId="15">'[5]wybrane dane finansowe 1'!#REF!</definedName>
    <definedName name="_hlw7t34zli" localSheetId="16">'[5]wybrane dane finansowe 1'!#REF!</definedName>
    <definedName name="_hlw7t34zli">'[5]wybrane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9">'[5]wybrane dane finansowe 1'!#REF!</definedName>
    <definedName name="_hnc6cj51pb" localSheetId="15">'[5]wybrane dane finansowe 1'!#REF!</definedName>
    <definedName name="_hnc6cj51pb" localSheetId="16">'[5]wybrane dane finansowe 1'!#REF!</definedName>
    <definedName name="_hnc6cj51pb">'[5]wybrane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9">'[5]wybrane dane finansowe 1'!#REF!</definedName>
    <definedName name="_hobqp454j16" localSheetId="15">'[5]wybrane dane finansowe 1'!#REF!</definedName>
    <definedName name="_hobqp454j16" localSheetId="16">'[5]wybrane dane finansowe 1'!#REF!</definedName>
    <definedName name="_hobqp454j16">'[5]wybrane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9">'[5]wybrane dane finansowe 1'!#REF!</definedName>
    <definedName name="_hol7sp536x" localSheetId="15">'[5]wybrane dane finansowe 1'!#REF!</definedName>
    <definedName name="_hol7sp536x" localSheetId="16">'[5]wybrane dane finansowe 1'!#REF!</definedName>
    <definedName name="_hol7sp536x">'[5]wybrane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9">'[5]wybrane dane finansowe 1'!#REF!</definedName>
    <definedName name="_hpkv5h5072i" localSheetId="15">'[5]wybrane dane finansowe 1'!#REF!</definedName>
    <definedName name="_hpkv5h5072i" localSheetId="16">'[5]wybrane dane finansowe 1'!#REF!</definedName>
    <definedName name="_hpkv5h5072i">'[5]wybrane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9">'[5]wybrane dane finansowe 1'!#REF!</definedName>
    <definedName name="_hsag1t4y22j" localSheetId="15">'[5]wybrane dane finansowe 1'!#REF!</definedName>
    <definedName name="_hsag1t4y22j" localSheetId="16">'[5]wybrane dane finansowe 1'!#REF!</definedName>
    <definedName name="_hsag1t4y22j">'[5]wybrane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9">'[5]wybrane dane finansowe 1'!#REF!</definedName>
    <definedName name="_ht4vuj5181g" localSheetId="15">'[5]wybrane dane finansowe 1'!#REF!</definedName>
    <definedName name="_ht4vuj5181g" localSheetId="16">'[5]wybrane dane finansowe 1'!#REF!</definedName>
    <definedName name="_ht4vuj5181g">'[5]wybrane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9">'[5]wybrane dane finansowe 1'!#REF!</definedName>
    <definedName name="_huf9wp4y21m" localSheetId="15">'[5]wybrane dane finansowe 1'!#REF!</definedName>
    <definedName name="_huf9wp4y21m" localSheetId="16">'[5]wybrane dane finansowe 1'!#REF!</definedName>
    <definedName name="_huf9wp4y21m">'[5]wybrane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9">'[5]wybrane dane finansowe 1'!#REF!</definedName>
    <definedName name="_huwigj54j2m" localSheetId="15">'[5]wybrane dane finansowe 1'!#REF!</definedName>
    <definedName name="_huwigj54j2m" localSheetId="16">'[5]wybrane dane finansowe 1'!#REF!</definedName>
    <definedName name="_huwigj54j2m">'[5]wybrane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9">'[5]wybrane dane finansowe 1'!#REF!</definedName>
    <definedName name="_hv53kj4ys8" localSheetId="15">'[5]wybrane dane finansowe 1'!#REF!</definedName>
    <definedName name="_hv53kj4ys8" localSheetId="16">'[5]wybrane dane finansowe 1'!#REF!</definedName>
    <definedName name="_hv53kj4ys8">'[5]wybrane dane finansowe 1'!#REF!</definedName>
    <definedName name="_hvx78p4x9l" localSheetId="1">#REF!</definedName>
    <definedName name="_hvx78p4x9l" localSheetId="3">#REF!</definedName>
    <definedName name="_hvx78p4x9l" localSheetId="9">#REF!</definedName>
    <definedName name="_hvx78p4x9l" localSheetId="15">#REF!</definedName>
    <definedName name="_hvx78p4x9l">#REF!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9">'[5]wybrane dane finansowe 1'!#REF!</definedName>
    <definedName name="_hwl4l753q15" localSheetId="15">'[5]wybrane dane finansowe 1'!#REF!</definedName>
    <definedName name="_hwl4l753q15" localSheetId="16">'[5]wybrane dane finansowe 1'!#REF!</definedName>
    <definedName name="_hwl4l753q15">'[5]wybrane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9">'[5]wybrane dane finansowe 1'!#REF!</definedName>
    <definedName name="_hxqi2l507q" localSheetId="15">'[5]wybrane dane finansowe 1'!#REF!</definedName>
    <definedName name="_hxqi2l507q" localSheetId="16">'[5]wybrane dane finansowe 1'!#REF!</definedName>
    <definedName name="_hxqi2l507q">'[5]wybrane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9">'[5]wybrane dane finansowe 1'!#REF!</definedName>
    <definedName name="_hz6at251pc" localSheetId="15">'[5]wybrane dane finansowe 1'!#REF!</definedName>
    <definedName name="_hz6at251pc" localSheetId="16">'[5]wybrane dane finansowe 1'!#REF!</definedName>
    <definedName name="_hz6at251pc">'[5]wybrane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9">'[5]wybrane dane finansowe 1'!#REF!</definedName>
    <definedName name="_hzc04c50m2r" localSheetId="15">'[5]wybrane dane finansowe 1'!#REF!</definedName>
    <definedName name="_hzc04c50m2r" localSheetId="16">'[5]wybrane dane finansowe 1'!#REF!</definedName>
    <definedName name="_hzc04c50m2r">'[5]wybrane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9">'[5]wybrane dane finansowe 1'!#REF!</definedName>
    <definedName name="_i0qrxf4y22e" localSheetId="15">'[5]wybrane dane finansowe 1'!#REF!</definedName>
    <definedName name="_i0qrxf4y22e" localSheetId="16">'[5]wybrane dane finansowe 1'!#REF!</definedName>
    <definedName name="_i0qrxf4y22e">'[5]wybrane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9">'[5]wybrane dane finansowe 1'!#REF!</definedName>
    <definedName name="_i8vp57518d" localSheetId="15">'[5]wybrane dane finansowe 1'!#REF!</definedName>
    <definedName name="_i8vp57518d" localSheetId="16">'[5]wybrane dane finansowe 1'!#REF!</definedName>
    <definedName name="_i8vp57518d">'[5]wybrane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9">'[5]wybrane dane finansowe 1'!#REF!</definedName>
    <definedName name="_i9fvmg4y21w" localSheetId="15">'[5]wybrane dane finansowe 1'!#REF!</definedName>
    <definedName name="_i9fvmg4y21w" localSheetId="16">'[5]wybrane dane finansowe 1'!#REF!</definedName>
    <definedName name="_i9fvmg4y21w">'[5]wybrane dane finansowe 1'!#REF!</definedName>
    <definedName name="_IAF2005" localSheetId="1">#REF!</definedName>
    <definedName name="_IAF2005" localSheetId="3">#REF!</definedName>
    <definedName name="_IAF2005" localSheetId="9">#REF!</definedName>
    <definedName name="_IAF2005" localSheetId="15">#REF!</definedName>
    <definedName name="_IAF2005">#REF!</definedName>
    <definedName name="_IAF2006" localSheetId="1">#REF!</definedName>
    <definedName name="_IAF2006" localSheetId="3">#REF!</definedName>
    <definedName name="_IAF2006" localSheetId="9">#REF!</definedName>
    <definedName name="_IAF2006" localSheetId="15">#REF!</definedName>
    <definedName name="_IAF2006">#REF!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9">'[5]wybrane dane finansowe 1'!#REF!</definedName>
    <definedName name="_icr5su4y22w" localSheetId="15">'[5]wybrane dane finansowe 1'!#REF!</definedName>
    <definedName name="_icr5su4y22w" localSheetId="16">'[5]wybrane dane finansowe 1'!#REF!</definedName>
    <definedName name="_icr5su4y22w">'[5]wybrane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9">'[5]wybrane dane finansowe 1'!#REF!</definedName>
    <definedName name="_ifwf6h51810" localSheetId="15">'[5]wybrane dane finansowe 1'!#REF!</definedName>
    <definedName name="_ifwf6h51810" localSheetId="16">'[5]wybrane dane finansowe 1'!#REF!</definedName>
    <definedName name="_ifwf6h5181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9">'[5]wybrane dane finansowe 1'!#REF!</definedName>
    <definedName name="_iggmr354j29" localSheetId="15">'[5]wybrane dane finansowe 1'!#REF!</definedName>
    <definedName name="_iggmr354j29" localSheetId="16">'[5]wybrane dane finansowe 1'!#REF!</definedName>
    <definedName name="_iggmr354j29">'[5]wybrane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9">'[5]wybrane dane finansowe 1'!#REF!</definedName>
    <definedName name="_igrrkp53qz" localSheetId="15">'[5]wybrane dane finansowe 1'!#REF!</definedName>
    <definedName name="_igrrkp53qz" localSheetId="16">'[5]wybrane dane finansowe 1'!#REF!</definedName>
    <definedName name="_igrrkp53qz">'[5]wybrane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9">'[5]wybrane dane finansowe 1'!#REF!</definedName>
    <definedName name="_iht3u250721" localSheetId="15">'[5]wybrane dane finansowe 1'!#REF!</definedName>
    <definedName name="_iht3u250721" localSheetId="16">'[5]wybrane dane finansowe 1'!#REF!</definedName>
    <definedName name="_iht3u250721">'[5]wybrane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9">'[5]wybrane dane finansowe 1'!#REF!</definedName>
    <definedName name="_ikwpsb50m27" localSheetId="15">'[5]wybrane dane finansowe 1'!#REF!</definedName>
    <definedName name="_ikwpsb50m27" localSheetId="16">'[5]wybrane dane finansowe 1'!#REF!</definedName>
    <definedName name="_ikwpsb50m27">'[5]wybrane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9">'[5]wybrane dane finansowe 1'!#REF!</definedName>
    <definedName name="_im8zjf54j2j" localSheetId="15">'[5]wybrane dane finansowe 1'!#REF!</definedName>
    <definedName name="_im8zjf54j2j" localSheetId="16">'[5]wybrane dane finansowe 1'!#REF!</definedName>
    <definedName name="_im8zjf54j2j">'[5]wybrane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9">'[5]wybrane dane finansowe 1'!#REF!</definedName>
    <definedName name="_imsfb75182c" localSheetId="15">'[5]wybrane dane finansowe 1'!#REF!</definedName>
    <definedName name="_imsfb75182c" localSheetId="16">'[5]wybrane dane finansowe 1'!#REF!</definedName>
    <definedName name="_imsfb75182c">'[5]wybrane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9">'[5]wybrane dane finansowe 1'!#REF!</definedName>
    <definedName name="_isu41o50m1d" localSheetId="15">'[5]wybrane dane finansowe 1'!#REF!</definedName>
    <definedName name="_isu41o50m1d" localSheetId="16">'[5]wybrane dane finansowe 1'!#REF!</definedName>
    <definedName name="_isu41o50m1d">'[5]wybrane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9">'[5]wybrane dane finansowe 1'!#REF!</definedName>
    <definedName name="_iub8cr53q1p" localSheetId="15">'[5]wybrane dane finansowe 1'!#REF!</definedName>
    <definedName name="_iub8cr53q1p" localSheetId="16">'[5]wybrane dane finansowe 1'!#REF!</definedName>
    <definedName name="_iub8cr53q1p">'[5]wybrane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9">'[5]wybrane dane finansowe 1'!#REF!</definedName>
    <definedName name="_j0ir984zl14" localSheetId="15">'[5]wybrane dane finansowe 1'!#REF!</definedName>
    <definedName name="_j0ir984zl14" localSheetId="16">'[5]wybrane dane finansowe 1'!#REF!</definedName>
    <definedName name="_j0ir984zl14">'[5]wybrane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9">'[5]wybrane dane finansowe 1'!#REF!</definedName>
    <definedName name="_j6ax3k50m1v" localSheetId="15">'[5]wybrane dane finansowe 1'!#REF!</definedName>
    <definedName name="_j6ax3k50m1v" localSheetId="16">'[5]wybrane dane finansowe 1'!#REF!</definedName>
    <definedName name="_j6ax3k50m1v">'[5]wybrane dane finansowe 1'!#REF!</definedName>
    <definedName name="_j6yq0m4x9w" localSheetId="1">#REF!</definedName>
    <definedName name="_j6yq0m4x9w" localSheetId="3">#REF!</definedName>
    <definedName name="_j6yq0m4x9w" localSheetId="9">#REF!</definedName>
    <definedName name="_j6yq0m4x9w" localSheetId="15">#REF!</definedName>
    <definedName name="_j6yq0m4x9w">#REF!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9">'[5]wybrane dane finansowe 1'!#REF!</definedName>
    <definedName name="_j7x7cr54j24" localSheetId="15">'[5]wybrane dane finansowe 1'!#REF!</definedName>
    <definedName name="_j7x7cr54j24" localSheetId="16">'[5]wybrane dane finansowe 1'!#REF!</definedName>
    <definedName name="_j7x7cr54j24">'[5]wybrane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9">'[5]wybrane dane finansowe 1'!#REF!</definedName>
    <definedName name="_j8k56o536f" localSheetId="15">'[5]wybrane dane finansowe 1'!#REF!</definedName>
    <definedName name="_j8k56o536f" localSheetId="16">'[5]wybrane dane finansowe 1'!#REF!</definedName>
    <definedName name="_j8k56o536f">'[5]wybrane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9">'[5]wybrane dane finansowe 1'!#REF!</definedName>
    <definedName name="_jasap953q1n" localSheetId="15">'[5]wybrane dane finansowe 1'!#REF!</definedName>
    <definedName name="_jasap953q1n" localSheetId="16">'[5]wybrane dane finansowe 1'!#REF!</definedName>
    <definedName name="_jasap953q1n">'[5]wybrane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9">'[5]wybrane dane finansowe 1'!#REF!</definedName>
    <definedName name="_jh2w3v53q2j" localSheetId="15">'[5]wybrane dane finansowe 1'!#REF!</definedName>
    <definedName name="_jh2w3v53q2j" localSheetId="16">'[5]wybrane dane finansowe 1'!#REF!</definedName>
    <definedName name="_jh2w3v53q2j">'[5]wybrane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9">'[5]wybrane dane finansowe 1'!#REF!</definedName>
    <definedName name="_ji9h0k53q10" localSheetId="15">'[5]wybrane dane finansowe 1'!#REF!</definedName>
    <definedName name="_ji9h0k53q10" localSheetId="16">'[5]wybrane dane finansowe 1'!#REF!</definedName>
    <definedName name="_ji9h0k53q1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9">'[5]wybrane dane finansowe 1'!#REF!</definedName>
    <definedName name="_jnk0hu5072j" localSheetId="15">'[5]wybrane dane finansowe 1'!#REF!</definedName>
    <definedName name="_jnk0hu5072j" localSheetId="16">'[5]wybrane dane finansowe 1'!#REF!</definedName>
    <definedName name="_jnk0hu5072j">'[5]wybrane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9">'[5]wybrane dane finansowe 1'!#REF!</definedName>
    <definedName name="_jnv2jq4y2r" localSheetId="15">'[5]wybrane dane finansowe 1'!#REF!</definedName>
    <definedName name="_jnv2jq4y2r" localSheetId="16">'[5]wybrane dane finansowe 1'!#REF!</definedName>
    <definedName name="_jnv2jq4y2r">'[5]wybrane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9">'[5]wybrane dane finansowe 1'!#REF!</definedName>
    <definedName name="_jo1bh75181q" localSheetId="15">'[5]wybrane dane finansowe 1'!#REF!</definedName>
    <definedName name="_jo1bh75181q" localSheetId="16">'[5]wybrane dane finansowe 1'!#REF!</definedName>
    <definedName name="_jo1bh75181q">'[5]wybrane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9">'[5]wybrane dane finansowe 1'!#REF!</definedName>
    <definedName name="_jp1osx53q1h" localSheetId="15">'[5]wybrane dane finansowe 1'!#REF!</definedName>
    <definedName name="_jp1osx53q1h" localSheetId="16">'[5]wybrane dane finansowe 1'!#REF!</definedName>
    <definedName name="_jp1osx53q1h">'[5]wybrane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9">'[5]wybrane dane finansowe 1'!#REF!</definedName>
    <definedName name="_jpdm7053q12" localSheetId="15">'[5]wybrane dane finansowe 1'!#REF!</definedName>
    <definedName name="_jpdm7053q12" localSheetId="16">'[5]wybrane dane finansowe 1'!#REF!</definedName>
    <definedName name="_jpdm7053q12">'[5]wybrane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9">'[5]wybrane dane finansowe 1'!#REF!</definedName>
    <definedName name="_jpfoas536a" localSheetId="15">'[5]wybrane dane finansowe 1'!#REF!</definedName>
    <definedName name="_jpfoas536a" localSheetId="16">'[5]wybrane dane finansowe 1'!#REF!</definedName>
    <definedName name="_jpfoas536a">'[5]wybrane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9">'[5]wybrane dane finansowe 1'!#REF!</definedName>
    <definedName name="_jrn5fj54j2f" localSheetId="15">'[5]wybrane dane finansowe 1'!#REF!</definedName>
    <definedName name="_jrn5fj54j2f" localSheetId="16">'[5]wybrane dane finansowe 1'!#REF!</definedName>
    <definedName name="_jrn5fj54j2f">'[5]wybrane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9">'[5]wybrane dane finansowe 1'!#REF!</definedName>
    <definedName name="_jrnx3351pa" localSheetId="15">'[5]wybrane dane finansowe 1'!#REF!</definedName>
    <definedName name="_jrnx3351pa" localSheetId="16">'[5]wybrane dane finansowe 1'!#REF!</definedName>
    <definedName name="_jrnx3351pa">'[5]wybrane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9">'[5]wybrane dane finansowe 1'!#REF!</definedName>
    <definedName name="_jsuxbq50mz" localSheetId="15">'[5]wybrane dane finansowe 1'!#REF!</definedName>
    <definedName name="_jsuxbq50mz" localSheetId="16">'[5]wybrane dane finansowe 1'!#REF!</definedName>
    <definedName name="_jsuxbq50mz">'[5]wybrane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9">'[5]wybrane dane finansowe 1'!#REF!</definedName>
    <definedName name="_jtrcgf53q1s" localSheetId="15">'[5]wybrane dane finansowe 1'!#REF!</definedName>
    <definedName name="_jtrcgf53q1s" localSheetId="16">'[5]wybrane dane finansowe 1'!#REF!</definedName>
    <definedName name="_jtrcgf53q1s">'[5]wybrane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9">'[5]wybrane dane finansowe 1'!#REF!</definedName>
    <definedName name="_ju7bzi54j1f" localSheetId="15">'[5]wybrane dane finansowe 1'!#REF!</definedName>
    <definedName name="_ju7bzi54j1f" localSheetId="16">'[5]wybrane dane finansowe 1'!#REF!</definedName>
    <definedName name="_ju7bzi54j1f">'[5]wybrane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9">'[5]wybrane dane finansowe 1'!#REF!</definedName>
    <definedName name="_jvlnu45071f" localSheetId="15">'[5]wybrane dane finansowe 1'!#REF!</definedName>
    <definedName name="_jvlnu45071f" localSheetId="16">'[5]wybrane dane finansowe 1'!#REF!</definedName>
    <definedName name="_jvlnu45071f">'[5]wybrane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9">'[5]wybrane dane finansowe 1'!#REF!</definedName>
    <definedName name="_jwpbtn5361f" localSheetId="15">'[5]wybrane dane finansowe 1'!#REF!</definedName>
    <definedName name="_jwpbtn5361f" localSheetId="16">'[5]wybrane dane finansowe 1'!#REF!</definedName>
    <definedName name="_jwpbtn5361f">'[5]wybrane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9">'[5]wybrane dane finansowe 1'!#REF!</definedName>
    <definedName name="_jxbpc75072q" localSheetId="15">'[5]wybrane dane finansowe 1'!#REF!</definedName>
    <definedName name="_jxbpc75072q" localSheetId="16">'[5]wybrane dane finansowe 1'!#REF!</definedName>
    <definedName name="_jxbpc75072q">'[5]wybrane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9">'[5]wybrane dane finansowe 1'!#REF!</definedName>
    <definedName name="_jzd0go54jr" localSheetId="15">'[5]wybrane dane finansowe 1'!#REF!</definedName>
    <definedName name="_jzd0go54jr" localSheetId="16">'[5]wybrane dane finansowe 1'!#REF!</definedName>
    <definedName name="_jzd0go54jr">'[5]wybrane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9">'[5]wybrane dane finansowe 1'!#REF!</definedName>
    <definedName name="_jzhvj554jc" localSheetId="15">'[5]wybrane dane finansowe 1'!#REF!</definedName>
    <definedName name="_jzhvj554jc" localSheetId="16">'[5]wybrane dane finansowe 1'!#REF!</definedName>
    <definedName name="_jzhvj554jc">'[5]wybrane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9">'[5]wybrane dane finansowe 1'!#REF!</definedName>
    <definedName name="_jzl41_vq03clgge1u" localSheetId="15">'[5]wybrane dane finansowe 1'!#REF!</definedName>
    <definedName name="_jzl41_vq03clgge1u" localSheetId="16">'[5]wybrane dane finansowe 1'!#REF!</definedName>
    <definedName name="_jzl41_vq03clgge1u">'[5]wybrane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9">'[5]wybrane dane finansowe 1'!#REF!</definedName>
    <definedName name="_jzx2n64y2h" localSheetId="15">'[5]wybrane dane finansowe 1'!#REF!</definedName>
    <definedName name="_jzx2n64y2h" localSheetId="16">'[5]wybrane dane finansowe 1'!#REF!</definedName>
    <definedName name="_jzx2n64y2h">'[5]wybrane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9">'[5]wybrane dane finansowe 1'!#REF!</definedName>
    <definedName name="_k1b5f1507m" localSheetId="15">'[5]wybrane dane finansowe 1'!#REF!</definedName>
    <definedName name="_k1b5f1507m" localSheetId="16">'[5]wybrane dane finansowe 1'!#REF!</definedName>
    <definedName name="_k1b5f1507m">'[5]wybrane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9">'[5]wybrane dane finansowe 1'!#REF!</definedName>
    <definedName name="_k2b19o4y29" localSheetId="15">'[5]wybrane dane finansowe 1'!#REF!</definedName>
    <definedName name="_k2b19o4y29" localSheetId="16">'[5]wybrane dane finansowe 1'!#REF!</definedName>
    <definedName name="_k2b19o4y29">'[5]wybrane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9">'[5]wybrane dane finansowe 1'!#REF!</definedName>
    <definedName name="_k2tuh65181p" localSheetId="15">'[5]wybrane dane finansowe 1'!#REF!</definedName>
    <definedName name="_k2tuh65181p" localSheetId="16">'[5]wybrane dane finansowe 1'!#REF!</definedName>
    <definedName name="_k2tuh65181p">'[5]wybrane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9">'[5]wybrane dane finansowe 1'!#REF!</definedName>
    <definedName name="_k38y6i536q" localSheetId="15">'[5]wybrane dane finansowe 1'!#REF!</definedName>
    <definedName name="_k38y6i536q" localSheetId="16">'[5]wybrane dane finansowe 1'!#REF!</definedName>
    <definedName name="_k38y6i536q">'[5]wybrane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9">'[5]wybrane dane finansowe 1'!#REF!</definedName>
    <definedName name="_k6wi705181r" localSheetId="15">'[5]wybrane dane finansowe 1'!#REF!</definedName>
    <definedName name="_k6wi705181r" localSheetId="16">'[5]wybrane dane finansowe 1'!#REF!</definedName>
    <definedName name="_k6wi705181r">'[5]wybrane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9">'[5]wybrane dane finansowe 1'!#REF!</definedName>
    <definedName name="_k7k4fi5181n" localSheetId="15">'[5]wybrane dane finansowe 1'!#REF!</definedName>
    <definedName name="_k7k4fi5181n" localSheetId="16">'[5]wybrane dane finansowe 1'!#REF!</definedName>
    <definedName name="_k7k4fi5181n">'[5]wybrane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9">'[5]wybrane dane finansowe 1'!#REF!</definedName>
    <definedName name="_k7p6h0b5l7" localSheetId="15">'[5]wybrane dane finansowe 1'!#REF!</definedName>
    <definedName name="_k7p6h0b5l7" localSheetId="16">'[5]wybrane dane finansowe 1'!#REF!</definedName>
    <definedName name="_k7p6h0b5l7">'[5]wybrane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9">'[5]wybrane dane finansowe 1'!#REF!</definedName>
    <definedName name="_k82sm65181a" localSheetId="15">'[5]wybrane dane finansowe 1'!#REF!</definedName>
    <definedName name="_k82sm65181a" localSheetId="16">'[5]wybrane dane finansowe 1'!#REF!</definedName>
    <definedName name="_k82sm65181a">'[5]wybrane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9">'[5]wybrane dane finansowe 1'!#REF!</definedName>
    <definedName name="_k92s2f4ysg" localSheetId="15">'[5]wybrane dane finansowe 1'!#REF!</definedName>
    <definedName name="_k92s2f4ysg" localSheetId="16">'[5]wybrane dane finansowe 1'!#REF!</definedName>
    <definedName name="_k92s2f4ysg">'[5]wybrane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9">'[5]wybrane dane finansowe 1'!#REF!</definedName>
    <definedName name="_kac01e4y22a" localSheetId="15">'[5]wybrane dane finansowe 1'!#REF!</definedName>
    <definedName name="_kac01e4y22a" localSheetId="16">'[5]wybrane dane finansowe 1'!#REF!</definedName>
    <definedName name="_kac01e4y22a">'[5]wybrane dane finansowe 1'!#REF!</definedName>
    <definedName name="_kdlrv64x9t" localSheetId="1">#REF!</definedName>
    <definedName name="_kdlrv64x9t" localSheetId="3">#REF!</definedName>
    <definedName name="_kdlrv64x9t" localSheetId="9">#REF!</definedName>
    <definedName name="_kdlrv64x9t" localSheetId="15">#REF!</definedName>
    <definedName name="_kdlrv64x9t">#REF!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9">'[5]wybrane dane finansowe 1'!#REF!</definedName>
    <definedName name="_kg81ov536e" localSheetId="15">'[5]wybrane dane finansowe 1'!#REF!</definedName>
    <definedName name="_kg81ov536e" localSheetId="16">'[5]wybrane dane finansowe 1'!#REF!</definedName>
    <definedName name="_kg81ov536e">'[5]wybrane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9">'[5]wybrane dane finansowe 1'!#REF!</definedName>
    <definedName name="_kgzygv5072w" localSheetId="15">'[5]wybrane dane finansowe 1'!#REF!</definedName>
    <definedName name="_kgzygv5072w" localSheetId="16">'[5]wybrane dane finansowe 1'!#REF!</definedName>
    <definedName name="_kgzygv5072w">'[5]wybrane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9">'[5]wybrane dane finansowe 1'!#REF!</definedName>
    <definedName name="_kkjig54y21d" localSheetId="15">'[5]wybrane dane finansowe 1'!#REF!</definedName>
    <definedName name="_kkjig54y21d" localSheetId="16">'[5]wybrane dane finansowe 1'!#REF!</definedName>
    <definedName name="_kkjig54y21d">'[5]wybrane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9">'[5]wybrane dane finansowe 1'!#REF!</definedName>
    <definedName name="_kl7o8d4y2s" localSheetId="15">'[5]wybrane dane finansowe 1'!#REF!</definedName>
    <definedName name="_kl7o8d4y2s" localSheetId="16">'[5]wybrane dane finansowe 1'!#REF!</definedName>
    <definedName name="_kl7o8d4y2s">'[5]wybrane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9">'[5]wybrane dane finansowe 1'!#REF!</definedName>
    <definedName name="_klje9q53qe" localSheetId="15">'[5]wybrane dane finansowe 1'!#REF!</definedName>
    <definedName name="_klje9q53qe" localSheetId="16">'[5]wybrane dane finansowe 1'!#REF!</definedName>
    <definedName name="_klje9q53qe">'[5]wybrane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9">'[5]wybrane dane finansowe 1'!#REF!</definedName>
    <definedName name="_klle1i53q2n" localSheetId="15">'[5]wybrane dane finansowe 1'!#REF!</definedName>
    <definedName name="_klle1i53q2n" localSheetId="16">'[5]wybrane dane finansowe 1'!#REF!</definedName>
    <definedName name="_klle1i53q2n">'[5]wybrane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9">'[5]wybrane dane finansowe 1'!#REF!</definedName>
    <definedName name="_kn00vq4y231" localSheetId="15">'[5]wybrane dane finansowe 1'!#REF!</definedName>
    <definedName name="_kn00vq4y231" localSheetId="16">'[5]wybrane dane finansowe 1'!#REF!</definedName>
    <definedName name="_kn00vq4y231">'[5]wybrane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9">'[5]wybrane dane finansowe 1'!#REF!</definedName>
    <definedName name="_kog25v53q26" localSheetId="15">'[5]wybrane dane finansowe 1'!#REF!</definedName>
    <definedName name="_kog25v53q26" localSheetId="16">'[5]wybrane dane finansowe 1'!#REF!</definedName>
    <definedName name="_kog25v53q26">'[5]wybrane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9">'[5]wybrane dane finansowe 1'!#REF!</definedName>
    <definedName name="_kos8i753q2q" localSheetId="15">'[5]wybrane dane finansowe 1'!#REF!</definedName>
    <definedName name="_kos8i753q2q" localSheetId="16">'[5]wybrane dane finansowe 1'!#REF!</definedName>
    <definedName name="_kos8i753q2q">'[5]wybrane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9">'[5]wybrane dane finansowe 1'!#REF!</definedName>
    <definedName name="_kot8g150m1a" localSheetId="15">'[5]wybrane dane finansowe 1'!#REF!</definedName>
    <definedName name="_kot8g150m1a" localSheetId="16">'[5]wybrane dane finansowe 1'!#REF!</definedName>
    <definedName name="_kot8g150m1a">'[5]wybrane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9">'[5]wybrane dane finansowe 1'!#REF!</definedName>
    <definedName name="_kqy68i5181e" localSheetId="15">'[5]wybrane dane finansowe 1'!#REF!</definedName>
    <definedName name="_kqy68i5181e" localSheetId="16">'[5]wybrane dane finansowe 1'!#REF!</definedName>
    <definedName name="_kqy68i5181e">'[5]wybrane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9">'[5]wybrane dane finansowe 1'!#REF!</definedName>
    <definedName name="_krx2ij50m1c" localSheetId="15">'[5]wybrane dane finansowe 1'!#REF!</definedName>
    <definedName name="_krx2ij50m1c" localSheetId="16">'[5]wybrane dane finansowe 1'!#REF!</definedName>
    <definedName name="_krx2ij50m1c">'[5]wybrane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9">'[5]wybrane dane finansowe 1'!#REF!</definedName>
    <definedName name="_kt00n453q1t" localSheetId="15">'[5]wybrane dane finansowe 1'!#REF!</definedName>
    <definedName name="_kt00n453q1t" localSheetId="16">'[5]wybrane dane finansowe 1'!#REF!</definedName>
    <definedName name="_kt00n453q1t">'[5]wybrane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9">'[5]wybrane dane finansowe 1'!#REF!</definedName>
    <definedName name="_kvq74y4y22n" localSheetId="15">'[5]wybrane dane finansowe 1'!#REF!</definedName>
    <definedName name="_kvq74y4y22n" localSheetId="16">'[5]wybrane dane finansowe 1'!#REF!</definedName>
    <definedName name="_kvq74y4y22n">'[5]wybrane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9">'[5]wybrane dane finansowe 1'!#REF!</definedName>
    <definedName name="_kysg1z53q1u" localSheetId="15">'[5]wybrane dane finansowe 1'!#REF!</definedName>
    <definedName name="_kysg1z53q1u" localSheetId="16">'[5]wybrane dane finansowe 1'!#REF!</definedName>
    <definedName name="_kysg1z53q1u">'[5]wybrane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9">'[5]wybrane dane finansowe 1'!#REF!</definedName>
    <definedName name="_l1rwdn54j2p" localSheetId="15">'[5]wybrane dane finansowe 1'!#REF!</definedName>
    <definedName name="_l1rwdn54j2p" localSheetId="16">'[5]wybrane dane finansowe 1'!#REF!</definedName>
    <definedName name="_l1rwdn54j2p">'[5]wybrane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9">'[5]wybrane dane finansowe 1'!#REF!</definedName>
    <definedName name="_l4vc3z4y21x" localSheetId="15">'[5]wybrane dane finansowe 1'!#REF!</definedName>
    <definedName name="_l4vc3z4y21x" localSheetId="16">'[5]wybrane dane finansowe 1'!#REF!</definedName>
    <definedName name="_l4vc3z4y21x">'[5]wybrane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9">'[5]wybrane dane finansowe 1'!#REF!</definedName>
    <definedName name="_l7jo5r4zly" localSheetId="15">'[5]wybrane dane finansowe 1'!#REF!</definedName>
    <definedName name="_l7jo5r4zly" localSheetId="16">'[5]wybrane dane finansowe 1'!#REF!</definedName>
    <definedName name="_l7jo5r4zly">'[5]wybrane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9">'[5]wybrane dane finansowe 1'!#REF!</definedName>
    <definedName name="_l926zw5182h" localSheetId="15">'[5]wybrane dane finansowe 1'!#REF!</definedName>
    <definedName name="_l926zw5182h" localSheetId="16">'[5]wybrane dane finansowe 1'!#REF!</definedName>
    <definedName name="_l926zw5182h">'[5]wybrane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9">'[5]wybrane dane finansowe 1'!#REF!</definedName>
    <definedName name="_laf27k5361g" localSheetId="15">'[5]wybrane dane finansowe 1'!#REF!</definedName>
    <definedName name="_laf27k5361g" localSheetId="16">'[5]wybrane dane finansowe 1'!#REF!</definedName>
    <definedName name="_laf27k5361g">'[5]wybrane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9">'[5]wybrane dane finansowe 1'!#REF!</definedName>
    <definedName name="_lbykyz4x9j" localSheetId="15">'[5]wybrane dane finansowe 1'!#REF!</definedName>
    <definedName name="_lbykyz4x9j" localSheetId="16">'[5]wybrane dane finansowe 1'!#REF!</definedName>
    <definedName name="_lbykyz4x9j">'[5]wybrane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9">'[5]wybrane dane finansowe 1'!#REF!</definedName>
    <definedName name="_lggo2t4zls" localSheetId="15">'[5]wybrane dane finansowe 1'!#REF!</definedName>
    <definedName name="_lggo2t4zls" localSheetId="16">'[5]wybrane dane finansowe 1'!#REF!</definedName>
    <definedName name="_lggo2t4zls">'[5]wybrane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9">'[5]wybrane dane finansowe 1'!#REF!</definedName>
    <definedName name="_lhf7hd54j2o" localSheetId="15">'[5]wybrane dane finansowe 1'!#REF!</definedName>
    <definedName name="_lhf7hd54j2o" localSheetId="16">'[5]wybrane dane finansowe 1'!#REF!</definedName>
    <definedName name="_lhf7hd54j2o">'[5]wybrane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9">'[5]wybrane dane finansowe 1'!#REF!</definedName>
    <definedName name="_lhk8bw51816" localSheetId="15">'[5]wybrane dane finansowe 1'!#REF!</definedName>
    <definedName name="_lhk8bw51816" localSheetId="16">'[5]wybrane dane finansowe 1'!#REF!</definedName>
    <definedName name="_lhk8bw51816">'[5]wybrane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9">'[5]wybrane dane finansowe 1'!#REF!</definedName>
    <definedName name="_lhmouw50m1o" localSheetId="15">'[5]wybrane dane finansowe 1'!#REF!</definedName>
    <definedName name="_lhmouw50m1o" localSheetId="16">'[5]wybrane dane finansowe 1'!#REF!</definedName>
    <definedName name="_lhmouw50m1o">'[5]wybrane dane finansowe 1'!#REF!</definedName>
    <definedName name="_lmmyqf4x9a" localSheetId="1">#REF!</definedName>
    <definedName name="_lmmyqf4x9a" localSheetId="3">#REF!</definedName>
    <definedName name="_lmmyqf4x9a" localSheetId="9">#REF!</definedName>
    <definedName name="_lmmyqf4x9a" localSheetId="15">#REF!</definedName>
    <definedName name="_lmmyqf4x9a">#REF!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9">'[5]wybrane dane finansowe 1'!#REF!</definedName>
    <definedName name="_lrfava53qt" localSheetId="15">'[5]wybrane dane finansowe 1'!#REF!</definedName>
    <definedName name="_lrfava53qt" localSheetId="16">'[5]wybrane dane finansowe 1'!#REF!</definedName>
    <definedName name="_lrfava53qt">'[5]wybrane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9">'[5]wybrane dane finansowe 1'!#REF!</definedName>
    <definedName name="_lsk3sm50mu" localSheetId="15">'[5]wybrane dane finansowe 1'!#REF!</definedName>
    <definedName name="_lsk3sm50mu" localSheetId="16">'[5]wybrane dane finansowe 1'!#REF!</definedName>
    <definedName name="_lsk3sm50mu">'[5]wybrane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9">'[5]wybrane dane finansowe 1'!#REF!</definedName>
    <definedName name="_lu9v2w4ysi" localSheetId="15">'[5]wybrane dane finansowe 1'!#REF!</definedName>
    <definedName name="_lu9v2w4ysi" localSheetId="16">'[5]wybrane dane finansowe 1'!#REF!</definedName>
    <definedName name="_lu9v2w4ysi">'[5]wybrane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9">'[5]wybrane dane finansowe 1'!#REF!</definedName>
    <definedName name="_lurrkd54ji" localSheetId="15">'[5]wybrane dane finansowe 1'!#REF!</definedName>
    <definedName name="_lurrkd54ji" localSheetId="16">'[5]wybrane dane finansowe 1'!#REF!</definedName>
    <definedName name="_lurrkd54ji">'[5]wybrane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9">'[5]wybrane dane finansowe 1'!#REF!</definedName>
    <definedName name="_lvgtxn54j1k" localSheetId="15">'[5]wybrane dane finansowe 1'!#REF!</definedName>
    <definedName name="_lvgtxn54j1k" localSheetId="16">'[5]wybrane dane finansowe 1'!#REF!</definedName>
    <definedName name="_lvgtxn54j1k">'[5]wybrane dane finansowe 1'!#REF!</definedName>
    <definedName name="_lvpqri4x9s" localSheetId="1">#REF!</definedName>
    <definedName name="_lvpqri4x9s" localSheetId="3">#REF!</definedName>
    <definedName name="_lvpqri4x9s" localSheetId="9">#REF!</definedName>
    <definedName name="_lvpqri4x9s" localSheetId="15">#REF!</definedName>
    <definedName name="_lvpqri4x9s">#REF!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9">'[5]wybrane dane finansowe 1'!#REF!</definedName>
    <definedName name="_lwypex5072a" localSheetId="15">'[5]wybrane dane finansowe 1'!#REF!</definedName>
    <definedName name="_lwypex5072a" localSheetId="16">'[5]wybrane dane finansowe 1'!#REF!</definedName>
    <definedName name="_lwypex5072a">'[5]wybrane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9">'[5]wybrane dane finansowe 1'!#REF!</definedName>
    <definedName name="_lxn2ia4y22i" localSheetId="15">'[5]wybrane dane finansowe 1'!#REF!</definedName>
    <definedName name="_lxn2ia4y22i" localSheetId="16">'[5]wybrane dane finansowe 1'!#REF!</definedName>
    <definedName name="_lxn2ia4y22i">'[5]wybrane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9">'[5]wybrane dane finansowe 1'!#REF!</definedName>
    <definedName name="_ly84sx54j2e" localSheetId="15">'[5]wybrane dane finansowe 1'!#REF!</definedName>
    <definedName name="_ly84sx54j2e" localSheetId="16">'[5]wybrane dane finansowe 1'!#REF!</definedName>
    <definedName name="_ly84sx54j2e">'[5]wybrane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9">'[5]wybrane dane finansowe 1'!#REF!</definedName>
    <definedName name="_lygbjp536m" localSheetId="15">'[5]wybrane dane finansowe 1'!#REF!</definedName>
    <definedName name="_lygbjp536m" localSheetId="16">'[5]wybrane dane finansowe 1'!#REF!</definedName>
    <definedName name="_lygbjp536m">'[5]wybrane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9">'[5]wybrane dane finansowe 1'!#REF!</definedName>
    <definedName name="_lzbdg44y236" localSheetId="15">'[5]wybrane dane finansowe 1'!#REF!</definedName>
    <definedName name="_lzbdg44y236" localSheetId="16">'[5]wybrane dane finansowe 1'!#REF!</definedName>
    <definedName name="_lzbdg44y236">'[5]wybrane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9">'[5]wybrane dane finansowe 1'!#REF!</definedName>
    <definedName name="_lzqn1_yaoztago42l" localSheetId="15">'[5]wybrane dane finansowe 1'!#REF!</definedName>
    <definedName name="_lzqn1_yaoztago42l" localSheetId="16">'[5]wybrane dane finansowe 1'!#REF!</definedName>
    <definedName name="_lzqn1_yaoztago42l">'[5]wybrane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9">'[5]wybrane dane finansowe 1'!#REF!</definedName>
    <definedName name="_m0umsd518v" localSheetId="15">'[5]wybrane dane finansowe 1'!#REF!</definedName>
    <definedName name="_m0umsd518v" localSheetId="16">'[5]wybrane dane finansowe 1'!#REF!</definedName>
    <definedName name="_m0umsd518v">'[5]wybrane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9">'[5]wybrane dane finansowe 1'!#REF!</definedName>
    <definedName name="_m4d4k7518k" localSheetId="15">'[5]wybrane dane finansowe 1'!#REF!</definedName>
    <definedName name="_m4d4k7518k" localSheetId="16">'[5]wybrane dane finansowe 1'!#REF!</definedName>
    <definedName name="_m4d4k7518k">'[5]wybrane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9">'[5]wybrane dane finansowe 1'!#REF!</definedName>
    <definedName name="_m5vy6r50m1r" localSheetId="15">'[5]wybrane dane finansowe 1'!#REF!</definedName>
    <definedName name="_m5vy6r50m1r" localSheetId="16">'[5]wybrane dane finansowe 1'!#REF!</definedName>
    <definedName name="_m5vy6r50m1r">'[5]wybrane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9">'[5]wybrane dane finansowe 1'!#REF!</definedName>
    <definedName name="_mc8aa454j2h" localSheetId="15">'[5]wybrane dane finansowe 1'!#REF!</definedName>
    <definedName name="_mc8aa454j2h" localSheetId="16">'[5]wybrane dane finansowe 1'!#REF!</definedName>
    <definedName name="_mc8aa454j2h">'[5]wybrane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9">'[5]wybrane dane finansowe 1'!#REF!</definedName>
    <definedName name="_mh481b50mn" localSheetId="15">'[5]wybrane dane finansowe 1'!#REF!</definedName>
    <definedName name="_mh481b50mn" localSheetId="16">'[5]wybrane dane finansowe 1'!#REF!</definedName>
    <definedName name="_mh481b50mn">'[5]wybrane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9">'[5]wybrane dane finansowe 1'!#REF!</definedName>
    <definedName name="_mjcolp5182f" localSheetId="15">'[5]wybrane dane finansowe 1'!#REF!</definedName>
    <definedName name="_mjcolp5182f" localSheetId="16">'[5]wybrane dane finansowe 1'!#REF!</definedName>
    <definedName name="_mjcolp5182f">'[5]wybrane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9">'[5]wybrane dane finansowe 1'!#REF!</definedName>
    <definedName name="_mjr1hd4y21g" localSheetId="15">'[5]wybrane dane finansowe 1'!#REF!</definedName>
    <definedName name="_mjr1hd4y21g" localSheetId="16">'[5]wybrane dane finansowe 1'!#REF!</definedName>
    <definedName name="_mjr1hd4y21g">'[5]wybrane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9">'[5]wybrane dane finansowe 1'!#REF!</definedName>
    <definedName name="_mjv7kr5072n" localSheetId="15">'[5]wybrane dane finansowe 1'!#REF!</definedName>
    <definedName name="_mjv7kr5072n" localSheetId="16">'[5]wybrane dane finansowe 1'!#REF!</definedName>
    <definedName name="_mjv7kr5072n">'[5]wybrane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9">'[5]wybrane dane finansowe 1'!#REF!</definedName>
    <definedName name="_mo3j2h5071z" localSheetId="15">'[5]wybrane dane finansowe 1'!#REF!</definedName>
    <definedName name="_mo3j2h5071z" localSheetId="16">'[5]wybrane dane finansowe 1'!#REF!</definedName>
    <definedName name="_mo3j2h5071z">'[5]wybrane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9">'[5]wybrane dane finansowe 1'!#REF!</definedName>
    <definedName name="_moetbn53qp" localSheetId="15">'[5]wybrane dane finansowe 1'!#REF!</definedName>
    <definedName name="_moetbn53qp" localSheetId="16">'[5]wybrane dane finansowe 1'!#REF!</definedName>
    <definedName name="_moetbn53qp">'[5]wybrane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9">'[5]wybrane dane finansowe 1'!#REF!</definedName>
    <definedName name="_mpq4uv4y21e" localSheetId="15">'[5]wybrane dane finansowe 1'!#REF!</definedName>
    <definedName name="_mpq4uv4y21e" localSheetId="16">'[5]wybrane dane finansowe 1'!#REF!</definedName>
    <definedName name="_mpq4uv4y21e">'[5]wybrane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9">'[5]wybrane dane finansowe 1'!#REF!</definedName>
    <definedName name="_mre88p50m2t" localSheetId="15">'[5]wybrane dane finansowe 1'!#REF!</definedName>
    <definedName name="_mre88p50m2t" localSheetId="16">'[5]wybrane dane finansowe 1'!#REF!</definedName>
    <definedName name="_mre88p50m2t">'[5]wybrane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9">'[5]wybrane dane finansowe 1'!#REF!</definedName>
    <definedName name="_mte52a5071y" localSheetId="15">'[5]wybrane dane finansowe 1'!#REF!</definedName>
    <definedName name="_mte52a5071y" localSheetId="16">'[5]wybrane dane finansowe 1'!#REF!</definedName>
    <definedName name="_mte52a5071y">'[5]wybrane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9">'[5]wybrane dane finansowe 1'!#REF!</definedName>
    <definedName name="_mucixb4zlt" localSheetId="15">'[5]wybrane dane finansowe 1'!#REF!</definedName>
    <definedName name="_mucixb4zlt" localSheetId="16">'[5]wybrane dane finansowe 1'!#REF!</definedName>
    <definedName name="_mucixb4zlt">'[5]wybrane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9">'[5]wybrane dane finansowe 1'!#REF!</definedName>
    <definedName name="_mvp03a53qr" localSheetId="15">'[5]wybrane dane finansowe 1'!#REF!</definedName>
    <definedName name="_mvp03a53qr" localSheetId="16">'[5]wybrane dane finansowe 1'!#REF!</definedName>
    <definedName name="_mvp03a53qr">'[5]wybrane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9">'[5]wybrane dane finansowe 1'!#REF!</definedName>
    <definedName name="_mvunt64zld" localSheetId="15">'[5]wybrane dane finansowe 1'!#REF!</definedName>
    <definedName name="_mvunt64zld" localSheetId="16">'[5]wybrane dane finansowe 1'!#REF!</definedName>
    <definedName name="_mvunt64zld">'[5]wybrane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9">'[5]wybrane dane finansowe 1'!#REF!</definedName>
    <definedName name="_my37z1518n" localSheetId="15">'[5]wybrane dane finansowe 1'!#REF!</definedName>
    <definedName name="_my37z1518n" localSheetId="16">'[5]wybrane dane finansowe 1'!#REF!</definedName>
    <definedName name="_my37z1518n">'[5]wybrane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9">'[5]wybrane dane finansowe 1'!#REF!</definedName>
    <definedName name="_myk57b50725" localSheetId="15">'[5]wybrane dane finansowe 1'!#REF!</definedName>
    <definedName name="_myk57b50725" localSheetId="16">'[5]wybrane dane finansowe 1'!#REF!</definedName>
    <definedName name="_myk57b50725">'[5]wybrane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9">'[5]wybrane dane finansowe 1'!#REF!</definedName>
    <definedName name="_mz4izc4ysb" localSheetId="15">'[5]wybrane dane finansowe 1'!#REF!</definedName>
    <definedName name="_mz4izc4ysb" localSheetId="16">'[5]wybrane dane finansowe 1'!#REF!</definedName>
    <definedName name="_mz4izc4ysb">'[5]wybrane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9">'[5]wybrane dane finansowe 1'!#REF!</definedName>
    <definedName name="_mzr11_q7t8zyh5em" localSheetId="15">'[5]wybrane dane finansowe 1'!#REF!</definedName>
    <definedName name="_mzr11_q7t8zyh5em" localSheetId="16">'[5]wybrane dane finansowe 1'!#REF!</definedName>
    <definedName name="_mzr11_q7t8zyh5em">'[5]wybrane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9">'[5]wybrane dane finansowe 1'!#REF!</definedName>
    <definedName name="_n1c2d14y22f" localSheetId="15">'[5]wybrane dane finansowe 1'!#REF!</definedName>
    <definedName name="_n1c2d14y22f" localSheetId="16">'[5]wybrane dane finansowe 1'!#REF!</definedName>
    <definedName name="_n1c2d14y22f">'[5]wybrane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9">'[5]wybrane dane finansowe 1'!#REF!</definedName>
    <definedName name="_n1onfo5369" localSheetId="15">'[5]wybrane dane finansowe 1'!#REF!</definedName>
    <definedName name="_n1onfo5369" localSheetId="16">'[5]wybrane dane finansowe 1'!#REF!</definedName>
    <definedName name="_n1onfo5369">'[5]wybrane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9">'[5]wybrane dane finansowe 1'!#REF!</definedName>
    <definedName name="_n36bah5181s" localSheetId="15">'[5]wybrane dane finansowe 1'!#REF!</definedName>
    <definedName name="_n36bah5181s" localSheetId="16">'[5]wybrane dane finansowe 1'!#REF!</definedName>
    <definedName name="_n36bah5181s">'[5]wybrane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9">'[5]wybrane dane finansowe 1'!#REF!</definedName>
    <definedName name="_n4aa9850mx" localSheetId="15">'[5]wybrane dane finansowe 1'!#REF!</definedName>
    <definedName name="_n4aa9850mx" localSheetId="16">'[5]wybrane dane finansowe 1'!#REF!</definedName>
    <definedName name="_n4aa9850mx">'[5]wybrane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9">'[5]wybrane dane finansowe 1'!#REF!</definedName>
    <definedName name="_n5wusa4y21z" localSheetId="15">'[5]wybrane dane finansowe 1'!#REF!</definedName>
    <definedName name="_n5wusa4y21z" localSheetId="16">'[5]wybrane dane finansowe 1'!#REF!</definedName>
    <definedName name="_n5wusa4y21z">'[5]wybrane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9">'[5]wybrane dane finansowe 1'!#REF!</definedName>
    <definedName name="_n72rlr50m2n" localSheetId="15">'[5]wybrane dane finansowe 1'!#REF!</definedName>
    <definedName name="_n72rlr50m2n" localSheetId="16">'[5]wybrane dane finansowe 1'!#REF!</definedName>
    <definedName name="_n72rlr50m2n">'[5]wybrane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9">'[5]wybrane dane finansowe 1'!#REF!</definedName>
    <definedName name="_n8bylv50m15" localSheetId="15">'[5]wybrane dane finansowe 1'!#REF!</definedName>
    <definedName name="_n8bylv50m15" localSheetId="16">'[5]wybrane dane finansowe 1'!#REF!</definedName>
    <definedName name="_n8bylv50m15">'[5]wybrane dane finansowe 1'!#REF!</definedName>
    <definedName name="_NAN2">[10]AN2!$A$1:$AG$123</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9">'[5]wybrane dane finansowe 1'!#REF!</definedName>
    <definedName name="_naxbzo507i" localSheetId="15">'[5]wybrane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9">'[5]wybrane dane finansowe 1'!#REF!</definedName>
    <definedName name="_nccbvh4y2i" localSheetId="15">'[5]wybrane dane finansowe 1'!#REF!</definedName>
    <definedName name="_nccbvh4y2i" localSheetId="16">'[5]wybrane dane finansowe 1'!#REF!</definedName>
    <definedName name="_nccbvh4y2i">'[5]wybrane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9">'[5]wybrane dane finansowe 1'!#REF!</definedName>
    <definedName name="_ncu2av53q1k" localSheetId="15">'[5]wybrane dane finansowe 1'!#REF!</definedName>
    <definedName name="_ncu2av53q1k" localSheetId="16">'[5]wybrane dane finansowe 1'!#REF!</definedName>
    <definedName name="_ncu2av53q1k">'[5]wybrane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9">'[5]wybrane dane finansowe 1'!#REF!</definedName>
    <definedName name="_nkxujp54jb" localSheetId="15">'[5]wybrane dane finansowe 1'!#REF!</definedName>
    <definedName name="_nkxujp54jb" localSheetId="16">'[5]wybrane dane finansowe 1'!#REF!</definedName>
    <definedName name="_nkxujp54jb">'[5]wybrane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9">'[5]wybrane dane finansowe 1'!#REF!</definedName>
    <definedName name="_nmbcac4zl9" localSheetId="15">'[5]wybrane dane finansowe 1'!#REF!</definedName>
    <definedName name="_nmbcac4zl9" localSheetId="16">'[5]wybrane dane finansowe 1'!#REF!</definedName>
    <definedName name="_nmbcac4zl9">'[5]wybrane dane finansowe 1'!#REF!</definedName>
    <definedName name="_nmw6uz4x9q" localSheetId="1">#REF!</definedName>
    <definedName name="_nmw6uz4x9q" localSheetId="3">#REF!</definedName>
    <definedName name="_nmw6uz4x9q" localSheetId="9">#REF!</definedName>
    <definedName name="_nmw6uz4x9q" localSheetId="15">#REF!</definedName>
    <definedName name="_nmw6uz4x9q">#REF!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9">'[5]wybrane dane finansowe 1'!#REF!</definedName>
    <definedName name="_nnkqu04zl13" localSheetId="15">'[5]wybrane dane finansowe 1'!#REF!</definedName>
    <definedName name="_nnkqu04zl13" localSheetId="16">'[5]wybrane dane finansowe 1'!#REF!</definedName>
    <definedName name="_nnkqu04zl13">'[5]wybrane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9">'[5]wybrane dane finansowe 1'!#REF!</definedName>
    <definedName name="_nog6im4y2b" localSheetId="15">'[5]wybrane dane finansowe 1'!#REF!</definedName>
    <definedName name="_nog6im4y2b" localSheetId="16">'[5]wybrane dane finansowe 1'!#REF!</definedName>
    <definedName name="_nog6im4y2b">'[5]wybrane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9">'[5]wybrane dane finansowe 1'!#REF!</definedName>
    <definedName name="_novcsr4y22m" localSheetId="15">'[5]wybrane dane finansowe 1'!#REF!</definedName>
    <definedName name="_novcsr4y22m" localSheetId="16">'[5]wybrane dane finansowe 1'!#REF!</definedName>
    <definedName name="_novcsr4y22m">'[5]wybrane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9">'[5]wybrane dane finansowe 1'!#REF!</definedName>
    <definedName name="_noztfi518w" localSheetId="15">'[5]wybrane dane finansowe 1'!#REF!</definedName>
    <definedName name="_noztfi518w" localSheetId="16">'[5]wybrane dane finansowe 1'!#REF!</definedName>
    <definedName name="_noztfi518w">'[5]wybrane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9">'[5]wybrane dane finansowe 1'!#REF!</definedName>
    <definedName name="_ns6lls53q2p" localSheetId="15">'[5]wybrane dane finansowe 1'!#REF!</definedName>
    <definedName name="_ns6lls53q2p" localSheetId="16">'[5]wybrane dane finansowe 1'!#REF!</definedName>
    <definedName name="_ns6lls53q2p">'[5]wybrane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9">'[5]wybrane dane finansowe 1'!#REF!</definedName>
    <definedName name="_ns83cw518g" localSheetId="15">'[5]wybrane dane finansowe 1'!#REF!</definedName>
    <definedName name="_ns83cw518g" localSheetId="16">'[5]wybrane dane finansowe 1'!#REF!</definedName>
    <definedName name="_ns83cw518g">'[5]wybrane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9">'[5]wybrane dane finansowe 1'!#REF!</definedName>
    <definedName name="_nsednb507f" localSheetId="15">'[5]wybrane dane finansowe 1'!#REF!</definedName>
    <definedName name="_nsednb507f" localSheetId="16">'[5]wybrane dane finansowe 1'!#REF!</definedName>
    <definedName name="_nsednb507f">'[5]wybrane dane finansowe 1'!#REF!</definedName>
    <definedName name="_nsjipp4x9m" localSheetId="1">#REF!</definedName>
    <definedName name="_nsjipp4x9m" localSheetId="3">#REF!</definedName>
    <definedName name="_nsjipp4x9m" localSheetId="9">#REF!</definedName>
    <definedName name="_nsjipp4x9m" localSheetId="15">#REF!</definedName>
    <definedName name="_nsjipp4x9m">#REF!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9">'[5]wybrane dane finansowe 1'!#REF!</definedName>
    <definedName name="_nvdnpk536k" localSheetId="15">'[5]wybrane dane finansowe 1'!#REF!</definedName>
    <definedName name="_nvdnpk536k" localSheetId="16">'[5]wybrane dane finansowe 1'!#REF!</definedName>
    <definedName name="_nvdnpk536k">'[5]wybrane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9">'[5]wybrane dane finansowe 1'!#REF!</definedName>
    <definedName name="_nxghw85071d" localSheetId="15">'[5]wybrane dane finansowe 1'!#REF!</definedName>
    <definedName name="_nxghw85071d" localSheetId="16">'[5]wybrane dane finansowe 1'!#REF!</definedName>
    <definedName name="_nxghw85071d">'[5]wybrane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9">'[5]wybrane dane finansowe 1'!#REF!</definedName>
    <definedName name="_o3d79y536g" localSheetId="15">'[5]wybrane dane finansowe 1'!#REF!</definedName>
    <definedName name="_o3d79y536g" localSheetId="16">'[5]wybrane dane finansowe 1'!#REF!</definedName>
    <definedName name="_o3d79y536g">'[5]wybrane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9">'[5]wybrane dane finansowe 1'!#REF!</definedName>
    <definedName name="_o6rlbw53q9" localSheetId="15">'[5]wybrane dane finansowe 1'!#REF!</definedName>
    <definedName name="_o6rlbw53q9" localSheetId="16">'[5]wybrane dane finansowe 1'!#REF!</definedName>
    <definedName name="_o6rlbw53q9">'[5]wybrane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9">'[5]wybrane dane finansowe 1'!#REF!</definedName>
    <definedName name="_o7kxlg53qh" localSheetId="15">'[5]wybrane dane finansowe 1'!#REF!</definedName>
    <definedName name="_o7kxlg53qh" localSheetId="16">'[5]wybrane dane finansowe 1'!#REF!</definedName>
    <definedName name="_o7kxlg53qh">'[5]wybrane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9">'[5]wybrane dane finansowe 1'!#REF!</definedName>
    <definedName name="_o7y3dx53q1j" localSheetId="15">'[5]wybrane dane finansowe 1'!#REF!</definedName>
    <definedName name="_o7y3dx53q1j" localSheetId="16">'[5]wybrane dane finansowe 1'!#REF!</definedName>
    <definedName name="_o7y3dx53q1j">'[5]wybrane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9">'[5]wybrane dane finansowe 1'!#REF!</definedName>
    <definedName name="_o92igv4zl1p" localSheetId="15">'[5]wybrane dane finansowe 1'!#REF!</definedName>
    <definedName name="_o92igv4zl1p" localSheetId="16">'[5]wybrane dane finansowe 1'!#REF!</definedName>
    <definedName name="_o92igv4zl1p">'[5]wybrane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9">'[5]wybrane dane finansowe 1'!#REF!</definedName>
    <definedName name="_oewy2e4y2d" localSheetId="15">'[5]wybrane dane finansowe 1'!#REF!</definedName>
    <definedName name="_oewy2e4y2d" localSheetId="16">'[5]wybrane dane finansowe 1'!#REF!</definedName>
    <definedName name="_oewy2e4y2d">'[5]wybrane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9">'[5]wybrane dane finansowe 1'!#REF!</definedName>
    <definedName name="_oez2ee53q2g" localSheetId="15">'[5]wybrane dane finansowe 1'!#REF!</definedName>
    <definedName name="_oez2ee53q2g" localSheetId="16">'[5]wybrane dane finansowe 1'!#REF!</definedName>
    <definedName name="_oez2ee53q2g">'[5]wybrane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9">'[5]wybrane dane finansowe 1'!#REF!</definedName>
    <definedName name="_ofu3hx536d" localSheetId="15">'[5]wybrane dane finansowe 1'!#REF!</definedName>
    <definedName name="_ofu3hx536d" localSheetId="16">'[5]wybrane dane finansowe 1'!#REF!</definedName>
    <definedName name="_ofu3hx536d">'[5]wybrane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9">'[5]wybrane dane finansowe 1'!#REF!</definedName>
    <definedName name="_ogexw250m1g" localSheetId="15">'[5]wybrane dane finansowe 1'!#REF!</definedName>
    <definedName name="_ogexw250m1g" localSheetId="16">'[5]wybrane dane finansowe 1'!#REF!</definedName>
    <definedName name="_ogexw250m1g">'[5]wybrane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9">'[5]wybrane dane finansowe 1'!#REF!</definedName>
    <definedName name="_ogny4i4y214" localSheetId="15">'[5]wybrane dane finansowe 1'!#REF!</definedName>
    <definedName name="_ogny4i4y214" localSheetId="16">'[5]wybrane dane finansowe 1'!#REF!</definedName>
    <definedName name="_ogny4i4y214">'[5]wybrane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9">'[5]wybrane dane finansowe 1'!#REF!</definedName>
    <definedName name="_ogqgx550m9" localSheetId="15">'[5]wybrane dane finansowe 1'!#REF!</definedName>
    <definedName name="_ogqgx550m9" localSheetId="16">'[5]wybrane dane finansowe 1'!#REF!</definedName>
    <definedName name="_ogqgx550m9">'[5]wybrane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9">'[5]wybrane dane finansowe 1'!#REF!</definedName>
    <definedName name="_oh3tgh53613" localSheetId="15">'[5]wybrane dane finansowe 1'!#REF!</definedName>
    <definedName name="_oh3tgh53613" localSheetId="16">'[5]wybrane dane finansowe 1'!#REF!</definedName>
    <definedName name="_oh3tgh53613">'[5]wybrane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9">'[5]wybrane dane finansowe 1'!#REF!</definedName>
    <definedName name="_oimeuo4y234" localSheetId="15">'[5]wybrane dane finansowe 1'!#REF!</definedName>
    <definedName name="_oimeuo4y234" localSheetId="16">'[5]wybrane dane finansowe 1'!#REF!</definedName>
    <definedName name="_oimeuo4y234">'[5]wybrane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9">'[5]wybrane dane finansowe 1'!#REF!</definedName>
    <definedName name="_oiywy451pn" localSheetId="15">'[5]wybrane dane finansowe 1'!#REF!</definedName>
    <definedName name="_oiywy451pn" localSheetId="16">'[5]wybrane dane finansowe 1'!#REF!</definedName>
    <definedName name="_oiywy451pn">'[5]wybrane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9">'[5]wybrane dane finansowe 1'!#REF!</definedName>
    <definedName name="_ojm9w54zll" localSheetId="15">'[5]wybrane dane finansowe 1'!#REF!</definedName>
    <definedName name="_ojm9w54zll" localSheetId="16">'[5]wybrane dane finansowe 1'!#REF!</definedName>
    <definedName name="_ojm9w54zll">'[5]wybrane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9">'[5]wybrane dane finansowe 1'!#REF!</definedName>
    <definedName name="_okgs2s53615" localSheetId="15">'[5]wybrane dane finansowe 1'!#REF!</definedName>
    <definedName name="_okgs2s53615" localSheetId="16">'[5]wybrane dane finansowe 1'!#REF!</definedName>
    <definedName name="_okgs2s53615">'[5]wybrane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9">'[5]wybrane dane finansowe 1'!#REF!</definedName>
    <definedName name="_om0cip51829" localSheetId="15">'[5]wybrane dane finansowe 1'!#REF!</definedName>
    <definedName name="_om0cip51829" localSheetId="16">'[5]wybrane dane finansowe 1'!#REF!</definedName>
    <definedName name="_om0cip51829">'[5]wybrane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9">'[5]wybrane dane finansowe 1'!#REF!</definedName>
    <definedName name="_on85cb5181o" localSheetId="15">'[5]wybrane dane finansowe 1'!#REF!</definedName>
    <definedName name="_on85cb5181o" localSheetId="16">'[5]wybrane dane finansowe 1'!#REF!</definedName>
    <definedName name="_on85cb5181o">'[5]wybrane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9">'[5]wybrane dane finansowe 1'!#REF!</definedName>
    <definedName name="_opacyg4zlv" localSheetId="15">'[5]wybrane dane finansowe 1'!#REF!</definedName>
    <definedName name="_opacyg4zlv" localSheetId="16">'[5]wybrane dane finansowe 1'!#REF!</definedName>
    <definedName name="_opacyg4zlv">'[5]wybrane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9">'[5]wybrane dane finansowe 1'!#REF!</definedName>
    <definedName name="_oq0sq451pe" localSheetId="15">'[5]wybrane dane finansowe 1'!#REF!</definedName>
    <definedName name="_oq0sq451pe" localSheetId="16">'[5]wybrane dane finansowe 1'!#REF!</definedName>
    <definedName name="_oq0sq451pe">'[5]wybrane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9">'[5]wybrane dane finansowe 1'!#REF!</definedName>
    <definedName name="_orfpkn53612" localSheetId="15">'[5]wybrane dane finansowe 1'!#REF!</definedName>
    <definedName name="_orfpkn53612" localSheetId="16">'[5]wybrane dane finansowe 1'!#REF!</definedName>
    <definedName name="_orfpkn53612">'[5]wybrane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9">'[5]wybrane dane finansowe 1'!#REF!</definedName>
    <definedName name="_orjpul50m2u" localSheetId="15">'[5]wybrane dane finansowe 1'!#REF!</definedName>
    <definedName name="_orjpul50m2u" localSheetId="16">'[5]wybrane dane finansowe 1'!#REF!</definedName>
    <definedName name="_orjpul50m2u">'[5]wybrane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9">'[5]wybrane dane finansowe 1'!#REF!</definedName>
    <definedName name="_osvior5181j" localSheetId="15">'[5]wybrane dane finansowe 1'!#REF!</definedName>
    <definedName name="_osvior5181j" localSheetId="16">'[5]wybrane dane finansowe 1'!#REF!</definedName>
    <definedName name="_osvior5181j">'[5]wybrane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9">'[5]wybrane dane finansowe 1'!#REF!</definedName>
    <definedName name="_osxtgh4y22h" localSheetId="15">'[5]wybrane dane finansowe 1'!#REF!</definedName>
    <definedName name="_osxtgh4y22h" localSheetId="16">'[5]wybrane dane finansowe 1'!#REF!</definedName>
    <definedName name="_osxtgh4y22h">'[5]wybrane dane finansowe 1'!#REF!</definedName>
    <definedName name="_oxy3mu4x9v" localSheetId="1">#REF!</definedName>
    <definedName name="_oxy3mu4x9v" localSheetId="3">#REF!</definedName>
    <definedName name="_oxy3mu4x9v" localSheetId="9">#REF!</definedName>
    <definedName name="_oxy3mu4x9v" localSheetId="15">#REF!</definedName>
    <definedName name="_oxy3mu4x9v">#REF!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9">'[5]wybrane dane finansowe 1'!#REF!</definedName>
    <definedName name="_ozr7v64y2z" localSheetId="15">'[5]wybrane dane finansowe 1'!#REF!</definedName>
    <definedName name="_ozr7v64y2z" localSheetId="16">'[5]wybrane dane finansowe 1'!#REF!</definedName>
    <definedName name="_ozr7v64y2z">'[5]wybrane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9">'[5]wybrane dane finansowe 1'!#REF!</definedName>
    <definedName name="_p0buvt5361k" localSheetId="15">'[5]wybrane dane finansowe 1'!#REF!</definedName>
    <definedName name="_p0buvt5361k" localSheetId="16">'[5]wybrane dane finansowe 1'!#REF!</definedName>
    <definedName name="_p0buvt5361k">'[5]wybrane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9">'[5]wybrane dane finansowe 1'!#REF!</definedName>
    <definedName name="_p217hf53616" localSheetId="15">'[5]wybrane dane finansowe 1'!#REF!</definedName>
    <definedName name="_p217hf53616" localSheetId="16">'[5]wybrane dane finansowe 1'!#REF!</definedName>
    <definedName name="_p217hf53616">'[5]wybrane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9">'[5]wybrane dane finansowe 1'!#REF!</definedName>
    <definedName name="_p82fgr51p8" localSheetId="15">'[5]wybrane dane finansowe 1'!#REF!</definedName>
    <definedName name="_p82fgr51p8" localSheetId="16">'[5]wybrane dane finansowe 1'!#REF!</definedName>
    <definedName name="_p82fgr51p8">'[5]wybrane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9">'[5]wybrane dane finansowe 1'!#REF!</definedName>
    <definedName name="_pa3fbo53q16" localSheetId="15">'[5]wybrane dane finansowe 1'!#REF!</definedName>
    <definedName name="_pa3fbo53q16" localSheetId="16">'[5]wybrane dane finansowe 1'!#REF!</definedName>
    <definedName name="_pa3fbo53q16">'[5]wybrane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9">'[5]wybrane dane finansowe 1'!#REF!</definedName>
    <definedName name="_paa8ll5361b" localSheetId="15">'[5]wybrane dane finansowe 1'!#REF!</definedName>
    <definedName name="_paa8ll5361b" localSheetId="16">'[5]wybrane dane finansowe 1'!#REF!</definedName>
    <definedName name="_paa8ll5361b">'[5]wybrane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9">'[5]wybrane dane finansowe 1'!#REF!</definedName>
    <definedName name="_pbcgz95182d" localSheetId="15">'[5]wybrane dane finansowe 1'!#REF!</definedName>
    <definedName name="_pbcgz95182d" localSheetId="16">'[5]wybrane dane finansowe 1'!#REF!</definedName>
    <definedName name="_pbcgz95182d">'[5]wybrane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9">'[5]wybrane dane finansowe 1'!#REF!</definedName>
    <definedName name="_pepesj54j2b" localSheetId="15">'[5]wybrane dane finansowe 1'!#REF!</definedName>
    <definedName name="_pepesj54j2b" localSheetId="16">'[5]wybrane dane finansowe 1'!#REF!</definedName>
    <definedName name="_pepesj54j2b">'[5]wybrane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9">'[5]wybrane dane finansowe 1'!#REF!</definedName>
    <definedName name="_pg16jr4zlw" localSheetId="15">'[5]wybrane dane finansowe 1'!#REF!</definedName>
    <definedName name="_pg16jr4zlw" localSheetId="16">'[5]wybrane dane finansowe 1'!#REF!</definedName>
    <definedName name="_pg16jr4zlw">'[5]wybrane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9">'[5]wybrane dane finansowe 1'!#REF!</definedName>
    <definedName name="_pj1t0f4y212" localSheetId="15">'[5]wybrane dane finansowe 1'!#REF!</definedName>
    <definedName name="_pj1t0f4y212" localSheetId="16">'[5]wybrane dane finansowe 1'!#REF!</definedName>
    <definedName name="_pj1t0f4y212">'[5]wybrane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9">'[5]wybrane dane finansowe 1'!#REF!</definedName>
    <definedName name="_pl94t550mm" localSheetId="15">'[5]wybrane dane finansowe 1'!#REF!</definedName>
    <definedName name="_pl94t550mm" localSheetId="16">'[5]wybrane dane finansowe 1'!#REF!</definedName>
    <definedName name="_pl94t550mm">'[5]wybrane dane finansowe 1'!#REF!</definedName>
    <definedName name="_PLQ2" localSheetId="1">#REF!</definedName>
    <definedName name="_PLQ2" localSheetId="3">#REF!</definedName>
    <definedName name="_PLQ2" localSheetId="9">#REF!</definedName>
    <definedName name="_PLQ2" localSheetId="15">#REF!</definedName>
    <definedName name="_PLQ2">#REF!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9">'[5]wybrane dane finansowe 1'!#REF!</definedName>
    <definedName name="_prnrbh50m1n" localSheetId="15">'[5]wybrane dane finansowe 1'!#REF!</definedName>
    <definedName name="_prnrbh50m1n" localSheetId="16">'[5]wybrane dane finansowe 1'!#REF!</definedName>
    <definedName name="_prnrbh50m1n">'[5]wybrane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9">'[5]wybrane dane finansowe 1'!#REF!</definedName>
    <definedName name="_przrdd53q1r" localSheetId="15">'[5]wybrane dane finansowe 1'!#REF!</definedName>
    <definedName name="_przrdd53q1r" localSheetId="16">'[5]wybrane dane finansowe 1'!#REF!</definedName>
    <definedName name="_przrdd53q1r">'[5]wybrane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9">'[5]wybrane dane finansowe 1'!#REF!</definedName>
    <definedName name="_psgsni50mw" localSheetId="15">'[5]wybrane dane finansowe 1'!#REF!</definedName>
    <definedName name="_psgsni50mw" localSheetId="16">'[5]wybrane dane finansowe 1'!#REF!</definedName>
    <definedName name="_psgsni50mw">'[5]wybrane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9">'[5]wybrane dane finansowe 1'!#REF!</definedName>
    <definedName name="_psmj5654j1l" localSheetId="15">'[5]wybrane dane finansowe 1'!#REF!</definedName>
    <definedName name="_psmj5654j1l" localSheetId="16">'[5]wybrane dane finansowe 1'!#REF!</definedName>
    <definedName name="_psmj5654j1l">'[5]wybrane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9">'[5]wybrane dane finansowe 1'!#REF!</definedName>
    <definedName name="_pu3xbk507t" localSheetId="15">'[5]wybrane dane finansowe 1'!#REF!</definedName>
    <definedName name="_pu3xbk507t" localSheetId="16">'[5]wybrane dane finansowe 1'!#REF!</definedName>
    <definedName name="_pu3xbk507t">'[5]wybrane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9">'[5]wybrane dane finansowe 1'!#REF!</definedName>
    <definedName name="_pvqf2t50m12" localSheetId="15">'[5]wybrane dane finansowe 1'!#REF!</definedName>
    <definedName name="_pvqf2t50m12" localSheetId="16">'[5]wybrane dane finansowe 1'!#REF!</definedName>
    <definedName name="_pvqf2t50m12">'[5]wybrane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9">'[5]wybrane dane finansowe 1'!#REF!</definedName>
    <definedName name="_pvshf254jk" localSheetId="15">'[5]wybrane dane finansowe 1'!#REF!</definedName>
    <definedName name="_pvshf254jk" localSheetId="16">'[5]wybrane dane finansowe 1'!#REF!</definedName>
    <definedName name="_pvshf254jk">'[5]wybrane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9">'[5]wybrane dane finansowe 1'!#REF!</definedName>
    <definedName name="_pwj13r50m2e" localSheetId="15">'[5]wybrane dane finansowe 1'!#REF!</definedName>
    <definedName name="_pwj13r50m2e" localSheetId="16">'[5]wybrane dane finansowe 1'!#REF!</definedName>
    <definedName name="_pwj13r50m2e">'[5]wybrane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9">'[5]wybrane dane finansowe 1'!#REF!</definedName>
    <definedName name="_pxag1k507n" localSheetId="15">'[5]wybrane dane finansowe 1'!#REF!</definedName>
    <definedName name="_pxag1k507n" localSheetId="16">'[5]wybrane dane finansowe 1'!#REF!</definedName>
    <definedName name="_pxag1k507n">'[5]wybrane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9">'[5]wybrane dane finansowe 1'!#REF!</definedName>
    <definedName name="_q0w5ko50m1m" localSheetId="15">'[5]wybrane dane finansowe 1'!#REF!</definedName>
    <definedName name="_q0w5ko50m1m" localSheetId="16">'[5]wybrane dane finansowe 1'!#REF!</definedName>
    <definedName name="_q0w5ko50m1m">'[5]wybrane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9">'[5]wybrane dane finansowe 1'!#REF!</definedName>
    <definedName name="_q1tzig51824" localSheetId="15">'[5]wybrane dane finansowe 1'!#REF!</definedName>
    <definedName name="_q1tzig51824" localSheetId="16">'[5]wybrane dane finansowe 1'!#REF!</definedName>
    <definedName name="_q1tzig51824">'[5]wybrane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9">'[5]wybrane dane finansowe 1'!#REF!</definedName>
    <definedName name="_q3lxrk53q18" localSheetId="15">'[5]wybrane dane finansowe 1'!#REF!</definedName>
    <definedName name="_q3lxrk53q18" localSheetId="16">'[5]wybrane dane finansowe 1'!#REF!</definedName>
    <definedName name="_q3lxrk53q18">'[5]wybrane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9">'[5]wybrane dane finansowe 1'!#REF!</definedName>
    <definedName name="_q59zr34zl1f" localSheetId="15">'[5]wybrane dane finansowe 1'!#REF!</definedName>
    <definedName name="_q59zr34zl1f" localSheetId="16">'[5]wybrane dane finansowe 1'!#REF!</definedName>
    <definedName name="_q59zr34zl1f">'[5]wybrane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9">'[5]wybrane dane finansowe 1'!#REF!</definedName>
    <definedName name="_q78to953q2e" localSheetId="15">'[5]wybrane dane finansowe 1'!#REF!</definedName>
    <definedName name="_q78to953q2e" localSheetId="16">'[5]wybrane dane finansowe 1'!#REF!</definedName>
    <definedName name="_q78to953q2e">'[5]wybrane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9">'[5]wybrane dane finansowe 1'!#REF!</definedName>
    <definedName name="_q7jmgu53614" localSheetId="15">'[5]wybrane dane finansowe 1'!#REF!</definedName>
    <definedName name="_q7jmgu53614" localSheetId="16">'[5]wybrane dane finansowe 1'!#REF!</definedName>
    <definedName name="_q7jmgu53614">'[5]wybrane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9">'[5]wybrane dane finansowe 1'!#REF!</definedName>
    <definedName name="_q7qis350ms" localSheetId="15">'[5]wybrane dane finansowe 1'!#REF!</definedName>
    <definedName name="_q7qis350ms" localSheetId="16">'[5]wybrane dane finansowe 1'!#REF!</definedName>
    <definedName name="_q7qis350ms">'[5]wybrane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9">'[5]wybrane dane finansowe 1'!#REF!</definedName>
    <definedName name="_q7s27v4y22u" localSheetId="15">'[5]wybrane dane finansowe 1'!#REF!</definedName>
    <definedName name="_q7s27v4y22u" localSheetId="16">'[5]wybrane dane finansowe 1'!#REF!</definedName>
    <definedName name="_q7s27v4y22u">'[5]wybrane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9">'[5]wybrane dane finansowe 1'!#REF!</definedName>
    <definedName name="_q8bd8p4y233" localSheetId="15">'[5]wybrane dane finansowe 1'!#REF!</definedName>
    <definedName name="_q8bd8p4y233" localSheetId="16">'[5]wybrane dane finansowe 1'!#REF!</definedName>
    <definedName name="_q8bd8p4y233">'[5]wybrane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9">'[5]wybrane dane finansowe 1'!#REF!</definedName>
    <definedName name="_q8fnlg50m1e" localSheetId="15">'[5]wybrane dane finansowe 1'!#REF!</definedName>
    <definedName name="_q8fnlg50m1e" localSheetId="16">'[5]wybrane dane finansowe 1'!#REF!</definedName>
    <definedName name="_q8fnlg50m1e">'[5]wybrane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9">'[5]wybrane dane finansowe 1'!#REF!</definedName>
    <definedName name="_q9wi1c54j1w" localSheetId="15">'[5]wybrane dane finansowe 1'!#REF!</definedName>
    <definedName name="_q9wi1c54j1w" localSheetId="16">'[5]wybrane dane finansowe 1'!#REF!</definedName>
    <definedName name="_q9wi1c54j1w">'[5]wybrane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9">'[5]wybrane dane finansowe 1'!#REF!</definedName>
    <definedName name="_qe61a850mt" localSheetId="15">'[5]wybrane dane finansowe 1'!#REF!</definedName>
    <definedName name="_qe61a850mt" localSheetId="16">'[5]wybrane dane finansowe 1'!#REF!</definedName>
    <definedName name="_qe61a850mt">'[5]wybrane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9">'[5]wybrane dane finansowe 1'!#REF!</definedName>
    <definedName name="_qlgwld50m19" localSheetId="15">'[5]wybrane dane finansowe 1'!#REF!</definedName>
    <definedName name="_qlgwld50m19" localSheetId="16">'[5]wybrane dane finansowe 1'!#REF!</definedName>
    <definedName name="_qlgwld50m19">'[5]wybrane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9">'[5]wybrane dane finansowe 1'!#REF!</definedName>
    <definedName name="_qqdrrr507p" localSheetId="15">'[5]wybrane dane finansowe 1'!#REF!</definedName>
    <definedName name="_qqdrrr507p" localSheetId="16">'[5]wybrane dane finansowe 1'!#REF!</definedName>
    <definedName name="_qqdrrr507p">'[5]wybrane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9">'[5]wybrane dane finansowe 1'!#REF!</definedName>
    <definedName name="_qsshty5361a" localSheetId="15">'[5]wybrane dane finansowe 1'!#REF!</definedName>
    <definedName name="_qsshty5361a" localSheetId="16">'[5]wybrane dane finansowe 1'!#REF!</definedName>
    <definedName name="_qsshty5361a">'[5]wybrane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9">'[5]wybrane dane finansowe 1'!#REF!</definedName>
    <definedName name="_qwczsh50724" localSheetId="15">'[5]wybrane dane finansowe 1'!#REF!</definedName>
    <definedName name="_qwczsh50724" localSheetId="16">'[5]wybrane dane finansowe 1'!#REF!</definedName>
    <definedName name="_qwczsh50724">'[5]wybrane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9">'[5]wybrane dane finansowe 1'!#REF!</definedName>
    <definedName name="_qz3r6h53q27" localSheetId="15">'[5]wybrane dane finansowe 1'!#REF!</definedName>
    <definedName name="_qz3r6h53q27" localSheetId="16">'[5]wybrane dane finansowe 1'!#REF!</definedName>
    <definedName name="_qz3r6h53q27">'[5]wybrane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9">'[5]wybrane dane finansowe 1'!#REF!</definedName>
    <definedName name="_qzxmve4y224" localSheetId="15">'[5]wybrane dane finansowe 1'!#REF!</definedName>
    <definedName name="_qzxmve4y224" localSheetId="16">'[5]wybrane dane finansowe 1'!#REF!</definedName>
    <definedName name="_qzxmve4y224">'[5]wybrane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9">'[5]wybrane dane finansowe 1'!#REF!</definedName>
    <definedName name="_r0krnn53618" localSheetId="15">'[5]wybrane dane finansowe 1'!#REF!</definedName>
    <definedName name="_r0krnn53618" localSheetId="16">'[5]wybrane dane finansowe 1'!#REF!</definedName>
    <definedName name="_r0krnn53618">'[5]wybrane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9">'[5]wybrane dane finansowe 1'!#REF!</definedName>
    <definedName name="_r2arfr4zlm" localSheetId="15">'[5]wybrane dane finansowe 1'!#REF!</definedName>
    <definedName name="_r2arfr4zlm" localSheetId="16">'[5]wybrane dane finansowe 1'!#REF!</definedName>
    <definedName name="_r2arfr4zlm">'[5]wybrane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9">'[5]wybrane dane finansowe 1'!#REF!</definedName>
    <definedName name="_r2icwl507c" localSheetId="15">'[5]wybrane dane finansowe 1'!#REF!</definedName>
    <definedName name="_r2icwl507c" localSheetId="16">'[5]wybrane dane finansowe 1'!#REF!</definedName>
    <definedName name="_r2icwl507c">'[5]wybrane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9">'[5]wybrane dane finansowe 1'!#REF!</definedName>
    <definedName name="_r3bpwa4y238" localSheetId="15">'[5]wybrane dane finansowe 1'!#REF!</definedName>
    <definedName name="_r3bpwa4y238" localSheetId="16">'[5]wybrane dane finansowe 1'!#REF!</definedName>
    <definedName name="_r3bpwa4y238">'[5]wybrane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9">'[5]wybrane dane finansowe 1'!#REF!</definedName>
    <definedName name="_r4b84i5071h" localSheetId="15">'[5]wybrane dane finansowe 1'!#REF!</definedName>
    <definedName name="_r4b84i5071h" localSheetId="16">'[5]wybrane dane finansowe 1'!#REF!</definedName>
    <definedName name="_r4b84i5071h">'[5]wybrane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9">'[5]wybrane dane finansowe 1'!#REF!</definedName>
    <definedName name="_r4jgui50mg" localSheetId="15">'[5]wybrane dane finansowe 1'!#REF!</definedName>
    <definedName name="_r4jgui50mg" localSheetId="16">'[5]wybrane dane finansowe 1'!#REF!</definedName>
    <definedName name="_r4jgui50mg">'[5]wybrane dane finansowe 1'!#REF!</definedName>
    <definedName name="_r8nq8h4x99" localSheetId="1">#REF!</definedName>
    <definedName name="_r8nq8h4x99" localSheetId="3">#REF!</definedName>
    <definedName name="_r8nq8h4x99" localSheetId="9">#REF!</definedName>
    <definedName name="_r8nq8h4x99" localSheetId="15">#REF!</definedName>
    <definedName name="_r8nq8h4x99">#REF!</definedName>
    <definedName name="_RAI1" localSheetId="1">#REF!</definedName>
    <definedName name="_RAI1" localSheetId="3">#REF!</definedName>
    <definedName name="_RAI1" localSheetId="9">#REF!</definedName>
    <definedName name="_RAI1" localSheetId="15">#REF!</definedName>
    <definedName name="_RAI1">#REF!</definedName>
    <definedName name="_RAI2" localSheetId="1">#REF!</definedName>
    <definedName name="_RAI2" localSheetId="3">#REF!</definedName>
    <definedName name="_RAI2" localSheetId="9">#REF!</definedName>
    <definedName name="_RAI2" localSheetId="15">#REF!</definedName>
    <definedName name="_RAI2">#REF!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9">'[5]wybrane dane finansowe 1'!#REF!</definedName>
    <definedName name="_rccchj53q2m" localSheetId="15">'[5]wybrane dane finansowe 1'!#REF!</definedName>
    <definedName name="_rccchj53q2m" localSheetId="16">'[5]wybrane dane finansowe 1'!#REF!</definedName>
    <definedName name="_rccchj53q2m">'[5]wybrane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9">'[5]wybrane dane finansowe 1'!#REF!</definedName>
    <definedName name="_rcdsvd51825" localSheetId="15">'[5]wybrane dane finansowe 1'!#REF!</definedName>
    <definedName name="_rcdsvd51825" localSheetId="16">'[5]wybrane dane finansowe 1'!#REF!</definedName>
    <definedName name="_rcdsvd51825">'[5]wybrane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9">'[5]wybrane dane finansowe 1'!#REF!</definedName>
    <definedName name="_rcuonc5072u" localSheetId="15">'[5]wybrane dane finansowe 1'!#REF!</definedName>
    <definedName name="_rcuonc5072u" localSheetId="16">'[5]wybrane dane finansowe 1'!#REF!</definedName>
    <definedName name="_rcuonc5072u">'[5]wybrane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9">'[5]wybrane dane finansowe 1'!#REF!</definedName>
    <definedName name="_rfg0jc51pj" localSheetId="15">'[5]wybrane dane finansowe 1'!#REF!</definedName>
    <definedName name="_rfg0jc51pj" localSheetId="16">'[5]wybrane dane finansowe 1'!#REF!</definedName>
    <definedName name="_rfg0jc51pj">'[5]wybrane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9">'[5]wybrane dane finansowe 1'!#REF!</definedName>
    <definedName name="_rgodgm54jx" localSheetId="15">'[5]wybrane dane finansowe 1'!#REF!</definedName>
    <definedName name="_rgodgm54jx" localSheetId="16">'[5]wybrane dane finansowe 1'!#REF!</definedName>
    <definedName name="_rgodgm54jx">'[5]wybrane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9">'[5]wybrane dane finansowe 1'!#REF!</definedName>
    <definedName name="_rh7rzp54j1t" localSheetId="15">'[5]wybrane dane finansowe 1'!#REF!</definedName>
    <definedName name="_rh7rzp54j1t" localSheetId="16">'[5]wybrane dane finansowe 1'!#REF!</definedName>
    <definedName name="_rh7rzp54j1t">'[5]wybrane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9">'[5]wybrane dane finansowe 1'!#REF!</definedName>
    <definedName name="_rh9oj153617" localSheetId="15">'[5]wybrane dane finansowe 1'!#REF!</definedName>
    <definedName name="_rh9oj153617" localSheetId="16">'[5]wybrane dane finansowe 1'!#REF!</definedName>
    <definedName name="_rh9oj153617">'[5]wybrane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9">'[5]wybrane dane finansowe 1'!#REF!</definedName>
    <definedName name="_rhv2t450m2g" localSheetId="15">'[5]wybrane dane finansowe 1'!#REF!</definedName>
    <definedName name="_rhv2t450m2g" localSheetId="16">'[5]wybrane dane finansowe 1'!#REF!</definedName>
    <definedName name="_rhv2t450m2g">'[5]wybrane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9">'[5]wybrane dane finansowe 1'!#REF!</definedName>
    <definedName name="_ri5t105071w" localSheetId="15">'[5]wybrane dane finansowe 1'!#REF!</definedName>
    <definedName name="_ri5t105071w" localSheetId="16">'[5]wybrane dane finansowe 1'!#REF!</definedName>
    <definedName name="_ri5t105071w">'[5]wybrane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9">'[5]wybrane dane finansowe 1'!#REF!</definedName>
    <definedName name="_rjtt5q53611" localSheetId="15">'[5]wybrane dane finansowe 1'!#REF!</definedName>
    <definedName name="_rjtt5q53611" localSheetId="16">'[5]wybrane dane finansowe 1'!#REF!</definedName>
    <definedName name="_rjtt5q53611">'[5]wybrane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9">'[5]wybrane dane finansowe 1'!#REF!</definedName>
    <definedName name="_rk9sex4yso" localSheetId="15">'[5]wybrane dane finansowe 1'!#REF!</definedName>
    <definedName name="_rk9sex4yso" localSheetId="16">'[5]wybrane dane finansowe 1'!#REF!</definedName>
    <definedName name="_rk9sex4yso">'[5]wybrane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9">'[5]wybrane dane finansowe 1'!#REF!</definedName>
    <definedName name="_rlqh6v53qx" localSheetId="15">'[5]wybrane dane finansowe 1'!#REF!</definedName>
    <definedName name="_rlqh6v53qx" localSheetId="16">'[5]wybrane dane finansowe 1'!#REF!</definedName>
    <definedName name="_rlqh6v53qx">'[5]wybrane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9">'[5]wybrane dane finansowe 1'!#REF!</definedName>
    <definedName name="_roxh214zl1l" localSheetId="15">'[5]wybrane dane finansowe 1'!#REF!</definedName>
    <definedName name="_roxh214zl1l" localSheetId="16">'[5]wybrane dane finansowe 1'!#REF!</definedName>
    <definedName name="_roxh214zl1l">'[5]wybrane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9">'[5]wybrane dane finansowe 1'!#REF!</definedName>
    <definedName name="_rrz35t5071l" localSheetId="15">'[5]wybrane dane finansowe 1'!#REF!</definedName>
    <definedName name="_rrz35t5071l" localSheetId="16">'[5]wybrane dane finansowe 1'!#REF!</definedName>
    <definedName name="_rrz35t5071l">'[5]wybrane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9">'[5]wybrane dane finansowe 1'!#REF!</definedName>
    <definedName name="_rsse0j518u" localSheetId="15">'[5]wybrane dane finansowe 1'!#REF!</definedName>
    <definedName name="_rsse0j518u" localSheetId="16">'[5]wybrane dane finansowe 1'!#REF!</definedName>
    <definedName name="_rsse0j518u">'[5]wybrane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9">'[5]wybrane dane finansowe 1'!#REF!</definedName>
    <definedName name="_rt50sx5071r" localSheetId="15">'[5]wybrane dane finansowe 1'!#REF!</definedName>
    <definedName name="_rt50sx5071r" localSheetId="16">'[5]wybrane dane finansowe 1'!#REF!</definedName>
    <definedName name="_rt50sx5071r">'[5]wybrane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9">'[5]wybrane dane finansowe 1'!#REF!</definedName>
    <definedName name="_rttx5q4zlx" localSheetId="15">'[5]wybrane dane finansowe 1'!#REF!</definedName>
    <definedName name="_rttx5q4zlx" localSheetId="16">'[5]wybrane dane finansowe 1'!#REF!</definedName>
    <definedName name="_rttx5q4zlx">'[5]wybrane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9">'[5]wybrane dane finansowe 1'!#REF!</definedName>
    <definedName name="_rvmteg50m2v" localSheetId="15">'[5]wybrane dane finansowe 1'!#REF!</definedName>
    <definedName name="_rvmteg50m2v" localSheetId="16">'[5]wybrane dane finansowe 1'!#REF!</definedName>
    <definedName name="_rvmteg50m2v">'[5]wybrane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9">'[5]wybrane dane finansowe 1'!#REF!</definedName>
    <definedName name="_rwuufy536r" localSheetId="15">'[5]wybrane dane finansowe 1'!#REF!</definedName>
    <definedName name="_rwuufy536r" localSheetId="16">'[5]wybrane dane finansowe 1'!#REF!</definedName>
    <definedName name="_rwuufy536r">'[5]wybrane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9">'[5]wybrane dane finansowe 1'!#REF!</definedName>
    <definedName name="_rymqde54j1u" localSheetId="15">'[5]wybrane dane finansowe 1'!#REF!</definedName>
    <definedName name="_rymqde54j1u" localSheetId="16">'[5]wybrane dane finansowe 1'!#REF!</definedName>
    <definedName name="_rymqde54j1u">'[5]wybrane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9">'[5]wybrane dane finansowe 1'!#REF!</definedName>
    <definedName name="_rz9dqm4y21v" localSheetId="15">'[5]wybrane dane finansowe 1'!#REF!</definedName>
    <definedName name="_rz9dqm4y21v" localSheetId="16">'[5]wybrane dane finansowe 1'!#REF!</definedName>
    <definedName name="_rz9dqm4y21v">'[5]wybrane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9">'[5]wybrane dane finansowe 1'!#REF!</definedName>
    <definedName name="_s06enm54j2i" localSheetId="15">'[5]wybrane dane finansowe 1'!#REF!</definedName>
    <definedName name="_s06enm54j2i" localSheetId="16">'[5]wybrane dane finansowe 1'!#REF!</definedName>
    <definedName name="_s06enm54j2i">'[5]wybrane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9">'[5]wybrane dane finansowe 1'!#REF!</definedName>
    <definedName name="_s4a7925181x" localSheetId="15">'[5]wybrane dane finansowe 1'!#REF!</definedName>
    <definedName name="_s4a7925181x" localSheetId="16">'[5]wybrane dane finansowe 1'!#REF!</definedName>
    <definedName name="_s4a7925181x">'[5]wybrane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9">'[5]wybrane dane finansowe 1'!#REF!</definedName>
    <definedName name="_s8tju9518a" localSheetId="15">'[5]wybrane dane finansowe 1'!#REF!</definedName>
    <definedName name="_s8tju9518a" localSheetId="16">'[5]wybrane dane finansowe 1'!#REF!</definedName>
    <definedName name="_s8tju9518a">'[5]wybrane dane finansowe 1'!#REF!</definedName>
    <definedName name="_scn1" localSheetId="1">#REF!</definedName>
    <definedName name="_scn1" localSheetId="3">#REF!</definedName>
    <definedName name="_scn1" localSheetId="9">#REF!</definedName>
    <definedName name="_scn1" localSheetId="15">#REF!</definedName>
    <definedName name="_scn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9">'[5]wybrane dane finansowe 1'!#REF!</definedName>
    <definedName name="_se047f53q1d" localSheetId="15">'[5]wybrane dane finansowe 1'!#REF!</definedName>
    <definedName name="_se047f53q1d" localSheetId="16">'[5]wybrane dane finansowe 1'!#REF!</definedName>
    <definedName name="_se047f53q1d">'[5]wybrane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9">'[5]wybrane dane finansowe 1'!#REF!</definedName>
    <definedName name="_se0jzs4y22d" localSheetId="15">'[5]wybrane dane finansowe 1'!#REF!</definedName>
    <definedName name="_se0jzs4y22d" localSheetId="16">'[5]wybrane dane finansowe 1'!#REF!</definedName>
    <definedName name="_se0jzs4y22d">'[5]wybrane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9">'[5]wybrane dane finansowe 1'!#REF!</definedName>
    <definedName name="_sf8q8254j2g" localSheetId="15">'[5]wybrane dane finansowe 1'!#REF!</definedName>
    <definedName name="_sf8q8254j2g" localSheetId="16">'[5]wybrane dane finansowe 1'!#REF!</definedName>
    <definedName name="_sf8q8254j2g">'[5]wybrane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9">'[5]wybrane dane finansowe 1'!#REF!</definedName>
    <definedName name="_shn6hn53qf" localSheetId="15">'[5]wybrane dane finansowe 1'!#REF!</definedName>
    <definedName name="_shn6hn53qf" localSheetId="16">'[5]wybrane dane finansowe 1'!#REF!</definedName>
    <definedName name="_shn6hn53qf">'[5]wybrane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9">'[5]wybrane dane finansowe 1'!#REF!</definedName>
    <definedName name="_sic9p34x9h" localSheetId="15">'[5]wybrane dane finansowe 1'!#REF!</definedName>
    <definedName name="_sic9p34x9h" localSheetId="16">'[5]wybrane dane finansowe 1'!#REF!</definedName>
    <definedName name="_sic9p34x9h">'[5]wybrane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9">'[5]wybrane dane finansowe 1'!#REF!</definedName>
    <definedName name="_siig1b5071x" localSheetId="15">'[5]wybrane dane finansowe 1'!#REF!</definedName>
    <definedName name="_siig1b5071x" localSheetId="16">'[5]wybrane dane finansowe 1'!#REF!</definedName>
    <definedName name="_siig1b5071x">'[5]wybrane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9">'[5]wybrane dane finansowe 1'!#REF!</definedName>
    <definedName name="_sk5toj507y" localSheetId="15">'[5]wybrane dane finansowe 1'!#REF!</definedName>
    <definedName name="_sk5toj507y" localSheetId="16">'[5]wybrane dane finansowe 1'!#REF!</definedName>
    <definedName name="_sk5toj507y">'[5]wybrane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9">'[5]wybrane dane finansowe 1'!#REF!</definedName>
    <definedName name="_skgj6p53qw" localSheetId="15">'[5]wybrane dane finansowe 1'!#REF!</definedName>
    <definedName name="_skgj6p53qw" localSheetId="16">'[5]wybrane dane finansowe 1'!#REF!</definedName>
    <definedName name="_skgj6p53qw">'[5]wybrane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9">'[5]wybrane dane finansowe 1'!#REF!</definedName>
    <definedName name="_skpk3750714" localSheetId="15">'[5]wybrane dane finansowe 1'!#REF!</definedName>
    <definedName name="_skpk3750714" localSheetId="16">'[5]wybrane dane finansowe 1'!#REF!</definedName>
    <definedName name="_skpk3750714">'[5]wybrane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9">'[5]wybrane dane finansowe 1'!#REF!</definedName>
    <definedName name="_smqz8r50m24" localSheetId="15">'[5]wybrane dane finansowe 1'!#REF!</definedName>
    <definedName name="_smqz8r50m24" localSheetId="16">'[5]wybrane dane finansowe 1'!#REF!</definedName>
    <definedName name="_smqz8r50m24">'[5]wybrane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9">'[5]wybrane dane finansowe 1'!#REF!</definedName>
    <definedName name="_smut8u5079" localSheetId="15">'[5]wybrane dane finansowe 1'!#REF!</definedName>
    <definedName name="_smut8u5079" localSheetId="16">'[5]wybrane dane finansowe 1'!#REF!</definedName>
    <definedName name="_smut8u5079">'[5]wybrane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9">'[5]wybrane dane finansowe 1'!#REF!</definedName>
    <definedName name="_spki3d50m1p" localSheetId="15">'[5]wybrane dane finansowe 1'!#REF!</definedName>
    <definedName name="_spki3d50m1p" localSheetId="16">'[5]wybrane dane finansowe 1'!#REF!</definedName>
    <definedName name="_spki3d50m1p">'[5]wybrane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9">'[5]wybrane dane finansowe 1'!#REF!</definedName>
    <definedName name="_spvh1e4y2a" localSheetId="15">'[5]wybrane dane finansowe 1'!#REF!</definedName>
    <definedName name="_spvh1e4y2a" localSheetId="16">'[5]wybrane dane finansowe 1'!#REF!</definedName>
    <definedName name="_spvh1e4y2a">'[5]wybrane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9">'[5]wybrane dane finansowe 1'!#REF!</definedName>
    <definedName name="_sqtq6a53qb" localSheetId="15">'[5]wybrane dane finansowe 1'!#REF!</definedName>
    <definedName name="_sqtq6a53qb" localSheetId="16">'[5]wybrane dane finansowe 1'!#REF!</definedName>
    <definedName name="_sqtq6a53qb">'[5]wybrane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9">'[5]wybrane dane finansowe 1'!#REF!</definedName>
    <definedName name="_srl1yu5071e" localSheetId="15">'[5]wybrane dane finansowe 1'!#REF!</definedName>
    <definedName name="_srl1yu5071e" localSheetId="16">'[5]wybrane dane finansowe 1'!#REF!</definedName>
    <definedName name="_srl1yu5071e">'[5]wybrane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9">'[5]wybrane dane finansowe 1'!#REF!</definedName>
    <definedName name="_ssl5ay54j1p" localSheetId="15">'[5]wybrane dane finansowe 1'!#REF!</definedName>
    <definedName name="_ssl5ay54j1p" localSheetId="16">'[5]wybrane dane finansowe 1'!#REF!</definedName>
    <definedName name="_ssl5ay54j1p">'[5]wybrane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9">'[5]wybrane dane finansowe 1'!#REF!</definedName>
    <definedName name="_ssqh8g53q2s" localSheetId="15">'[5]wybrane dane finansowe 1'!#REF!</definedName>
    <definedName name="_ssqh8g53q2s" localSheetId="16">'[5]wybrane dane finansowe 1'!#REF!</definedName>
    <definedName name="_ssqh8g53q2s">'[5]wybrane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9">'[5]wybrane dane finansowe 1'!#REF!</definedName>
    <definedName name="_sukoiw50m1j" localSheetId="15">'[5]wybrane dane finansowe 1'!#REF!</definedName>
    <definedName name="_sukoiw50m1j" localSheetId="16">'[5]wybrane dane finansowe 1'!#REF!</definedName>
    <definedName name="_sukoiw50m1j">'[5]wybrane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9">'[5]wybrane dane finansowe 1'!#REF!</definedName>
    <definedName name="_suwqrd4y21q" localSheetId="15">'[5]wybrane dane finansowe 1'!#REF!</definedName>
    <definedName name="_suwqrd4y21q" localSheetId="16">'[5]wybrane dane finansowe 1'!#REF!</definedName>
    <definedName name="_suwqrd4y21q">'[5]wybrane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9">'[5]wybrane dane finansowe 1'!#REF!</definedName>
    <definedName name="_sv2a7z54j1n" localSheetId="15">'[5]wybrane dane finansowe 1'!#REF!</definedName>
    <definedName name="_sv2a7z54j1n" localSheetId="16">'[5]wybrane dane finansowe 1'!#REF!</definedName>
    <definedName name="_sv2a7z54j1n">'[5]wybrane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9">'[5]wybrane dane finansowe 1'!#REF!</definedName>
    <definedName name="_sv34y14y218" localSheetId="15">'[5]wybrane dane finansowe 1'!#REF!</definedName>
    <definedName name="_sv34y14y218" localSheetId="16">'[5]wybrane dane finansowe 1'!#REF!</definedName>
    <definedName name="_sv34y14y218">'[5]wybrane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9">'[5]wybrane dane finansowe 1'!#REF!</definedName>
    <definedName name="_sw7xbe54j1j" localSheetId="15">'[5]wybrane dane finansowe 1'!#REF!</definedName>
    <definedName name="_sw7xbe54j1j" localSheetId="16">'[5]wybrane dane finansowe 1'!#REF!</definedName>
    <definedName name="_sw7xbe54j1j">'[5]wybrane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9">'[5]wybrane dane finansowe 1'!#REF!</definedName>
    <definedName name="_swi8el51814" localSheetId="15">'[5]wybrane dane finansowe 1'!#REF!</definedName>
    <definedName name="_swi8el51814" localSheetId="16">'[5]wybrane dane finansowe 1'!#REF!</definedName>
    <definedName name="_swi8el51814">'[5]wybrane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9">'[5]wybrane dane finansowe 1'!#REF!</definedName>
    <definedName name="_t0ih994zl17" localSheetId="15">'[5]wybrane dane finansowe 1'!#REF!</definedName>
    <definedName name="_t0ih994zl17" localSheetId="16">'[5]wybrane dane finansowe 1'!#REF!</definedName>
    <definedName name="_t0ih994zl17">'[5]wybrane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9">'[5]wybrane dane finansowe 1'!#REF!</definedName>
    <definedName name="_t2krb35071b" localSheetId="15">'[5]wybrane dane finansowe 1'!#REF!</definedName>
    <definedName name="_t2krb35071b" localSheetId="16">'[5]wybrane dane finansowe 1'!#REF!</definedName>
    <definedName name="_t2krb35071b">'[5]wybrane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9">'[5]wybrane dane finansowe 1'!#REF!</definedName>
    <definedName name="_t2namf53q1f" localSheetId="15">'[5]wybrane dane finansowe 1'!#REF!</definedName>
    <definedName name="_t2namf53q1f" localSheetId="16">'[5]wybrane dane finansowe 1'!#REF!</definedName>
    <definedName name="_t2namf53q1f">'[5]wybrane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9">'[5]wybrane dane finansowe 1'!#REF!</definedName>
    <definedName name="_t2z38m5071j" localSheetId="15">'[5]wybrane dane finansowe 1'!#REF!</definedName>
    <definedName name="_t2z38m5071j" localSheetId="16">'[5]wybrane dane finansowe 1'!#REF!</definedName>
    <definedName name="_t2z38m5071j">'[5]wybrane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9">'[5]wybrane dane finansowe 1'!#REF!</definedName>
    <definedName name="_t5c7ge507k" localSheetId="15">'[5]wybrane dane finansowe 1'!#REF!</definedName>
    <definedName name="_t5c7ge507k" localSheetId="16">'[5]wybrane dane finansowe 1'!#REF!</definedName>
    <definedName name="_t5c7ge507k">'[5]wybrane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9">'[5]wybrane dane finansowe 1'!#REF!</definedName>
    <definedName name="_t9bdxu53qs" localSheetId="15">'[5]wybrane dane finansowe 1'!#REF!</definedName>
    <definedName name="_t9bdxu53qs" localSheetId="16">'[5]wybrane dane finansowe 1'!#REF!</definedName>
    <definedName name="_t9bdxu53qs">'[5]wybrane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9">'[5]wybrane dane finansowe 1'!#REF!</definedName>
    <definedName name="_tbtu7i53q8" localSheetId="15">'[5]wybrane dane finansowe 1'!#REF!</definedName>
    <definedName name="_tbtu7i53q8" localSheetId="16">'[5]wybrane dane finansowe 1'!#REF!</definedName>
    <definedName name="_tbtu7i53q8">'[5]wybrane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9">'[5]wybrane dane finansowe 1'!#REF!</definedName>
    <definedName name="_tbwbdg51p9" localSheetId="15">'[5]wybrane dane finansowe 1'!#REF!</definedName>
    <definedName name="_tbwbdg51p9" localSheetId="16">'[5]wybrane dane finansowe 1'!#REF!</definedName>
    <definedName name="_tbwbdg51p9">'[5]wybrane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9">'[5]wybrane dane finansowe 1'!#REF!</definedName>
    <definedName name="_tcbams4y22x" localSheetId="15">'[5]wybrane dane finansowe 1'!#REF!</definedName>
    <definedName name="_tcbams4y22x" localSheetId="16">'[5]wybrane dane finansowe 1'!#REF!</definedName>
    <definedName name="_tcbams4y22x">'[5]wybrane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9">'[5]wybrane dane finansowe 1'!#REF!</definedName>
    <definedName name="_tcflcf54j1i" localSheetId="15">'[5]wybrane dane finansowe 1'!#REF!</definedName>
    <definedName name="_tcflcf54j1i" localSheetId="16">'[5]wybrane dane finansowe 1'!#REF!</definedName>
    <definedName name="_tcflcf54j1i">'[5]wybrane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9">'[5]wybrane dane finansowe 1'!#REF!</definedName>
    <definedName name="_tdhyow50m1b" localSheetId="15">'[5]wybrane dane finansowe 1'!#REF!</definedName>
    <definedName name="_tdhyow50m1b" localSheetId="16">'[5]wybrane dane finansowe 1'!#REF!</definedName>
    <definedName name="_tdhyow50m1b">'[5]wybrane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9">'[5]wybrane dane finansowe 1'!#REF!</definedName>
    <definedName name="_thgbqp518c" localSheetId="15">'[5]wybrane dane finansowe 1'!#REF!</definedName>
    <definedName name="_thgbqp518c" localSheetId="16">'[5]wybrane dane finansowe 1'!#REF!</definedName>
    <definedName name="_thgbqp518c">'[5]wybrane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9">'[5]wybrane dane finansowe 1'!#REF!</definedName>
    <definedName name="_tlw2e94y21f" localSheetId="15">'[5]wybrane dane finansowe 1'!#REF!</definedName>
    <definedName name="_tlw2e94y21f" localSheetId="16">'[5]wybrane dane finansowe 1'!#REF!</definedName>
    <definedName name="_tlw2e94y21f">'[5]wybrane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9">'[5]wybrane dane finansowe 1'!#REF!</definedName>
    <definedName name="_tlxn1" localSheetId="15">'[5]wybrane dane finansowe 1'!#REF!</definedName>
    <definedName name="_tlxn1" localSheetId="16">'[5]wybrane dane finansowe 1'!#REF!</definedName>
    <definedName name="_tlxn1">'[5]wybrane dane finansowe 1'!#REF!</definedName>
    <definedName name="_TMI1" localSheetId="1">#REF!</definedName>
    <definedName name="_TMI1" localSheetId="3">#REF!</definedName>
    <definedName name="_TMI1" localSheetId="9">#REF!</definedName>
    <definedName name="_TMI1" localSheetId="15">#REF!</definedName>
    <definedName name="_TMI1">#REF!</definedName>
    <definedName name="_TMI2" localSheetId="1">#REF!</definedName>
    <definedName name="_TMI2" localSheetId="3">#REF!</definedName>
    <definedName name="_TMI2" localSheetId="9">#REF!</definedName>
    <definedName name="_TMI2" localSheetId="15">#REF!</definedName>
    <definedName name="_TMI2">#REF!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9">'[5]wybrane dane finansowe 1'!#REF!</definedName>
    <definedName name="_tni7z054j12" localSheetId="15">'[5]wybrane dane finansowe 1'!#REF!</definedName>
    <definedName name="_tni7z054j12" localSheetId="16">'[5]wybrane dane finansowe 1'!#REF!</definedName>
    <definedName name="_tni7z054j12">'[5]wybrane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9">'[5]wybrane dane finansowe 1'!#REF!</definedName>
    <definedName name="_to2vfl50m10" localSheetId="15">'[5]wybrane dane finansowe 1'!#REF!</definedName>
    <definedName name="_to2vfl50m10" localSheetId="16">'[5]wybrane dane finansowe 1'!#REF!</definedName>
    <definedName name="_to2vfl50m1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9">'[5]wybrane dane finansowe 1'!#REF!</definedName>
    <definedName name="_tuvqg854j1y" localSheetId="15">'[5]wybrane dane finansowe 1'!#REF!</definedName>
    <definedName name="_tuvqg854j1y" localSheetId="16">'[5]wybrane dane finansowe 1'!#REF!</definedName>
    <definedName name="_tuvqg854j1y">'[5]wybrane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9">'[5]wybrane dane finansowe 1'!#REF!</definedName>
    <definedName name="_tvkqjn50md" localSheetId="15">'[5]wybrane dane finansowe 1'!#REF!</definedName>
    <definedName name="_tvkqjn50md" localSheetId="16">'[5]wybrane dane finansowe 1'!#REF!</definedName>
    <definedName name="_tvkqjn50md">'[5]wybrane dane finansowe 1'!#REF!</definedName>
    <definedName name="_TW092006" localSheetId="1">#REF!</definedName>
    <definedName name="_TW092006" localSheetId="3">#REF!</definedName>
    <definedName name="_TW092006" localSheetId="9">#REF!</definedName>
    <definedName name="_TW092006" localSheetId="15">#REF!</definedName>
    <definedName name="_TW092006">#REF!</definedName>
    <definedName name="_TW092007" localSheetId="1">#REF!</definedName>
    <definedName name="_TW092007" localSheetId="3">#REF!</definedName>
    <definedName name="_TW092007" localSheetId="9">#REF!</definedName>
    <definedName name="_TW092007" localSheetId="15">#REF!</definedName>
    <definedName name="_TW092007">#REF!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9">'[5]wybrane dane finansowe 1'!#REF!</definedName>
    <definedName name="_tx2bjo53q1a" localSheetId="15">'[5]wybrane dane finansowe 1'!#REF!</definedName>
    <definedName name="_tx2bjo53q1a" localSheetId="16">'[5]wybrane dane finansowe 1'!#REF!</definedName>
    <definedName name="_tx2bjo53q1a">'[5]wybrane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9">'[5]wybrane dane finansowe 1'!#REF!</definedName>
    <definedName name="_tzd29r50mq" localSheetId="15">'[5]wybrane dane finansowe 1'!#REF!</definedName>
    <definedName name="_tzd29r50mq" localSheetId="16">'[5]wybrane dane finansowe 1'!#REF!</definedName>
    <definedName name="_tzd29r50mq">'[5]wybrane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9">'[5]wybrane dane finansowe 1'!#REF!</definedName>
    <definedName name="_tzkudd4y228" localSheetId="15">'[5]wybrane dane finansowe 1'!#REF!</definedName>
    <definedName name="_tzkudd4y228" localSheetId="16">'[5]wybrane dane finansowe 1'!#REF!</definedName>
    <definedName name="_tzkudd4y228">'[5]wybrane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9">'[5]wybrane dane finansowe 1'!#REF!</definedName>
    <definedName name="_u015b551822" localSheetId="15">'[5]wybrane dane finansowe 1'!#REF!</definedName>
    <definedName name="_u015b551822" localSheetId="16">'[5]wybrane dane finansowe 1'!#REF!</definedName>
    <definedName name="_u015b551822">'[5]wybrane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9">'[5]wybrane dane finansowe 1'!#REF!</definedName>
    <definedName name="_u2eoxu50ml" localSheetId="15">'[5]wybrane dane finansowe 1'!#REF!</definedName>
    <definedName name="_u2eoxu50ml" localSheetId="16">'[5]wybrane dane finansowe 1'!#REF!</definedName>
    <definedName name="_u2eoxu50ml">'[5]wybrane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9">'[5]wybrane dane finansowe 1'!#REF!</definedName>
    <definedName name="_u2f0tl4y2e" localSheetId="15">'[5]wybrane dane finansowe 1'!#REF!</definedName>
    <definedName name="_u2f0tl4y2e" localSheetId="16">'[5]wybrane dane finansowe 1'!#REF!</definedName>
    <definedName name="_u2f0tl4y2e">'[5]wybrane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9">'[5]wybrane dane finansowe 1'!#REF!</definedName>
    <definedName name="_u2m2td4y22l" localSheetId="15">'[5]wybrane dane finansowe 1'!#REF!</definedName>
    <definedName name="_u2m2td4y22l" localSheetId="16">'[5]wybrane dane finansowe 1'!#REF!</definedName>
    <definedName name="_u2m2td4y22l">'[5]wybrane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9">'[5]wybrane dane finansowe 1'!#REF!</definedName>
    <definedName name="_u2xx8954jm" localSheetId="15">'[5]wybrane dane finansowe 1'!#REF!</definedName>
    <definedName name="_u2xx8954jm" localSheetId="16">'[5]wybrane dane finansowe 1'!#REF!</definedName>
    <definedName name="_u2xx8954jm">'[5]wybrane dane finansowe 1'!#REF!</definedName>
    <definedName name="_u3k7ea4x9d" localSheetId="1">#REF!</definedName>
    <definedName name="_u3k7ea4x9d" localSheetId="3">#REF!</definedName>
    <definedName name="_u3k7ea4x9d" localSheetId="9">#REF!</definedName>
    <definedName name="_u3k7ea4x9d" localSheetId="15">#REF!</definedName>
    <definedName name="_u3k7ea4x9d">#REF!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9">'[5]wybrane dane finansowe 1'!#REF!</definedName>
    <definedName name="_u667qb4zl8" localSheetId="15">'[5]wybrane dane finansowe 1'!#REF!</definedName>
    <definedName name="_u667qb4zl8" localSheetId="16">'[5]wybrane dane finansowe 1'!#REF!</definedName>
    <definedName name="_u667qb4zl8">'[5]wybrane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9">'[5]wybrane dane finansowe 1'!#REF!</definedName>
    <definedName name="_u9ta0154j1e" localSheetId="15">'[5]wybrane dane finansowe 1'!#REF!</definedName>
    <definedName name="_u9ta0154j1e" localSheetId="16">'[5]wybrane dane finansowe 1'!#REF!</definedName>
    <definedName name="_u9ta0154j1e">'[5]wybrane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9">'[5]wybrane dane finansowe 1'!#REF!</definedName>
    <definedName name="_uauvaf4y235" localSheetId="15">'[5]wybrane dane finansowe 1'!#REF!</definedName>
    <definedName name="_uauvaf4y235" localSheetId="16">'[5]wybrane dane finansowe 1'!#REF!</definedName>
    <definedName name="_uauvaf4y235">'[5]wybrane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9">'[5]wybrane dane finansowe 1'!#REF!</definedName>
    <definedName name="_ud807u5361j" localSheetId="15">'[5]wybrane dane finansowe 1'!#REF!</definedName>
    <definedName name="_ud807u5361j" localSheetId="16">'[5]wybrane dane finansowe 1'!#REF!</definedName>
    <definedName name="_ud807u5361j">'[5]wybrane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9">'[5]wybrane dane finansowe 1'!#REF!</definedName>
    <definedName name="_udlnpz4y2w" localSheetId="15">'[5]wybrane dane finansowe 1'!#REF!</definedName>
    <definedName name="_udlnpz4y2w" localSheetId="16">'[5]wybrane dane finansowe 1'!#REF!</definedName>
    <definedName name="_udlnpz4y2w">'[5]wybrane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9">'[5]wybrane dane finansowe 1'!#REF!</definedName>
    <definedName name="_ue9ag850m1k" localSheetId="15">'[5]wybrane dane finansowe 1'!#REF!</definedName>
    <definedName name="_ue9ag850m1k" localSheetId="16">'[5]wybrane dane finansowe 1'!#REF!</definedName>
    <definedName name="_ue9ag850m1k">'[5]wybrane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9">'[5]wybrane dane finansowe 1'!#REF!</definedName>
    <definedName name="_ugsjyh53q1b" localSheetId="15">'[5]wybrane dane finansowe 1'!#REF!</definedName>
    <definedName name="_ugsjyh53q1b" localSheetId="16">'[5]wybrane dane finansowe 1'!#REF!</definedName>
    <definedName name="_ugsjyh53q1b">'[5]wybrane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9">'[5]wybrane dane finansowe 1'!#REF!</definedName>
    <definedName name="_ujb1c9536h" localSheetId="15">'[5]wybrane dane finansowe 1'!#REF!</definedName>
    <definedName name="_ujb1c9536h" localSheetId="16">'[5]wybrane dane finansowe 1'!#REF!</definedName>
    <definedName name="_ujb1c9536h">'[5]wybrane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9">'[5]wybrane dane finansowe 1'!#REF!</definedName>
    <definedName name="_ujlgl050ma" localSheetId="15">'[5]wybrane dane finansowe 1'!#REF!</definedName>
    <definedName name="_ujlgl050ma" localSheetId="16">'[5]wybrane dane finansowe 1'!#REF!</definedName>
    <definedName name="_ujlgl050ma">'[5]wybrane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9">'[5]wybrane dane finansowe 1'!#REF!</definedName>
    <definedName name="_ujq1nc4y22y" localSheetId="15">'[5]wybrane dane finansowe 1'!#REF!</definedName>
    <definedName name="_ujq1nc4y22y" localSheetId="16">'[5]wybrane dane finansowe 1'!#REF!</definedName>
    <definedName name="_ujq1nc4y22y">'[5]wybrane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9">'[5]wybrane dane finansowe 1'!#REF!</definedName>
    <definedName name="_ujtqsb50727" localSheetId="15">'[5]wybrane dane finansowe 1'!#REF!</definedName>
    <definedName name="_ujtqsb50727" localSheetId="16">'[5]wybrane dane finansowe 1'!#REF!</definedName>
    <definedName name="_ujtqsb50727">'[5]wybrane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9">'[5]wybrane dane finansowe 1'!#REF!</definedName>
    <definedName name="_uk11pr518p" localSheetId="15">'[5]wybrane dane finansowe 1'!#REF!</definedName>
    <definedName name="_uk11pr518p" localSheetId="16">'[5]wybrane dane finansowe 1'!#REF!</definedName>
    <definedName name="_uk11pr518p">'[5]wybrane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9">'[5]wybrane dane finansowe 1'!#REF!</definedName>
    <definedName name="_uminnf4zlq" localSheetId="15">'[5]wybrane dane finansowe 1'!#REF!</definedName>
    <definedName name="_uminnf4zlq" localSheetId="16">'[5]wybrane dane finansowe 1'!#REF!</definedName>
    <definedName name="_uminnf4zlq">'[5]wybrane dane finansowe 1'!#REF!</definedName>
    <definedName name="_UNI1" localSheetId="1">#REF!</definedName>
    <definedName name="_UNI1" localSheetId="3">#REF!</definedName>
    <definedName name="_UNI1" localSheetId="9">#REF!</definedName>
    <definedName name="_UNI1" localSheetId="15">#REF!</definedName>
    <definedName name="_UNI1">#REF!</definedName>
    <definedName name="_UNI2" localSheetId="1">#REF!</definedName>
    <definedName name="_UNI2" localSheetId="3">#REF!</definedName>
    <definedName name="_UNI2" localSheetId="9">#REF!</definedName>
    <definedName name="_UNI2" localSheetId="15">#REF!</definedName>
    <definedName name="_UNI2">#REF!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9">'[5]wybrane dane finansowe 1'!#REF!</definedName>
    <definedName name="_uny4ga536u" localSheetId="15">'[5]wybrane dane finansowe 1'!#REF!</definedName>
    <definedName name="_uny4ga536u" localSheetId="16">'[5]wybrane dane finansowe 1'!#REF!</definedName>
    <definedName name="_uny4ga536u">'[5]wybrane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9">'[5]wybrane dane finansowe 1'!#REF!</definedName>
    <definedName name="_uqnj6753q1m" localSheetId="15">'[5]wybrane dane finansowe 1'!#REF!</definedName>
    <definedName name="_uqnj6753q1m" localSheetId="16">'[5]wybrane dane finansowe 1'!#REF!</definedName>
    <definedName name="_uqnj6753q1m">'[5]wybrane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9">'[5]wybrane dane finansowe 1'!#REF!</definedName>
    <definedName name="_uutp5g51827" localSheetId="15">'[5]wybrane dane finansowe 1'!#REF!</definedName>
    <definedName name="_uutp5g51827" localSheetId="16">'[5]wybrane dane finansowe 1'!#REF!</definedName>
    <definedName name="_uutp5g51827">'[5]wybrane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9">'[5]wybrane dane finansowe 1'!#REF!</definedName>
    <definedName name="_uvraq15181c" localSheetId="15">'[5]wybrane dane finansowe 1'!#REF!</definedName>
    <definedName name="_uvraq15181c" localSheetId="16">'[5]wybrane dane finansowe 1'!#REF!</definedName>
    <definedName name="_uvraq15181c">'[5]wybrane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9">'[5]wybrane dane finansowe 1'!#REF!</definedName>
    <definedName name="_uxkeon53q2r" localSheetId="15">'[5]wybrane dane finansowe 1'!#REF!</definedName>
    <definedName name="_uxkeon53q2r" localSheetId="16">'[5]wybrane dane finansowe 1'!#REF!</definedName>
    <definedName name="_uxkeon53q2r">'[5]wybrane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9">'[5]wybrane dane finansowe 1'!#REF!</definedName>
    <definedName name="_v04hqf4zl1q" localSheetId="15">'[5]wybrane dane finansowe 1'!#REF!</definedName>
    <definedName name="_v04hqf4zl1q" localSheetId="16">'[5]wybrane dane finansowe 1'!#REF!</definedName>
    <definedName name="_v04hqf4zl1q">'[5]wybrane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9">'[5]wybrane dane finansowe 1'!#REF!</definedName>
    <definedName name="_v1k63853q1w" localSheetId="15">'[5]wybrane dane finansowe 1'!#REF!</definedName>
    <definedName name="_v1k63853q1w" localSheetId="16">'[5]wybrane dane finansowe 1'!#REF!</definedName>
    <definedName name="_v1k63853q1w">'[5]wybrane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9">'[5]wybrane dane finansowe 1'!#REF!</definedName>
    <definedName name="_v2j9jl53qk" localSheetId="15">'[5]wybrane dane finansowe 1'!#REF!</definedName>
    <definedName name="_v2j9jl53qk" localSheetId="16">'[5]wybrane dane finansowe 1'!#REF!</definedName>
    <definedName name="_v2j9jl53qk">'[5]wybrane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9">'[5]wybrane dane finansowe 1'!#REF!</definedName>
    <definedName name="_v3dvon54j8" localSheetId="15">'[5]wybrane dane finansowe 1'!#REF!</definedName>
    <definedName name="_v3dvon54j8" localSheetId="16">'[5]wybrane dane finansowe 1'!#REF!</definedName>
    <definedName name="_v3dvon54j8">'[5]wybrane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9">'[5]wybrane dane finansowe 1'!#REF!</definedName>
    <definedName name="_v4821t53q2u" localSheetId="15">'[5]wybrane dane finansowe 1'!#REF!</definedName>
    <definedName name="_v4821t53q2u" localSheetId="16">'[5]wybrane dane finansowe 1'!#REF!</definedName>
    <definedName name="_v4821t53q2u">'[5]wybrane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9">'[5]wybrane dane finansowe 1'!#REF!</definedName>
    <definedName name="_v9to0a4y21c" localSheetId="15">'[5]wybrane dane finansowe 1'!#REF!</definedName>
    <definedName name="_v9to0a4y21c" localSheetId="16">'[5]wybrane dane finansowe 1'!#REF!</definedName>
    <definedName name="_v9to0a4y21c">'[5]wybrane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9">'[5]wybrane dane finansowe 1'!#REF!</definedName>
    <definedName name="_vaph2g54j23" localSheetId="15">'[5]wybrane dane finansowe 1'!#REF!</definedName>
    <definedName name="_vaph2g54j23" localSheetId="16">'[5]wybrane dane finansowe 1'!#REF!</definedName>
    <definedName name="_vaph2g54j23">'[5]wybrane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9">'[5]wybrane dane finansowe 1'!#REF!</definedName>
    <definedName name="_vasdfx50719" localSheetId="15">'[5]wybrane dane finansowe 1'!#REF!</definedName>
    <definedName name="_vasdfx50719" localSheetId="16">'[5]wybrane dane finansowe 1'!#REF!</definedName>
    <definedName name="_vasdfx50719">'[5]wybrane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9">'[5]wybrane dane finansowe 1'!#REF!</definedName>
    <definedName name="_vbyllv54j9" localSheetId="15">'[5]wybrane dane finansowe 1'!#REF!</definedName>
    <definedName name="_vbyllv54j9" localSheetId="16">'[5]wybrane dane finansowe 1'!#REF!</definedName>
    <definedName name="_vbyllv54j9">'[5]wybrane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9">'[5]wybrane dane finansowe 1'!#REF!</definedName>
    <definedName name="_vfnm1s5071o" localSheetId="15">'[5]wybrane dane finansowe 1'!#REF!</definedName>
    <definedName name="_vfnm1s5071o" localSheetId="16">'[5]wybrane dane finansowe 1'!#REF!</definedName>
    <definedName name="_vfnm1s5071o">'[5]wybrane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9">'[5]wybrane dane finansowe 1'!#REF!</definedName>
    <definedName name="_vg0oqp51812" localSheetId="15">'[5]wybrane dane finansowe 1'!#REF!</definedName>
    <definedName name="_vg0oqp51812" localSheetId="16">'[5]wybrane dane finansowe 1'!#REF!</definedName>
    <definedName name="_vg0oqp51812">'[5]wybrane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9">'[5]wybrane dane finansowe 1'!#REF!</definedName>
    <definedName name="_vgr6m350723" localSheetId="15">'[5]wybrane dane finansowe 1'!#REF!</definedName>
    <definedName name="_vgr6m350723" localSheetId="16">'[5]wybrane dane finansowe 1'!#REF!</definedName>
    <definedName name="_vgr6m350723">'[5]wybrane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9">'[5]wybrane dane finansowe 1'!#REF!</definedName>
    <definedName name="_vidt1i4y21b" localSheetId="15">'[5]wybrane dane finansowe 1'!#REF!</definedName>
    <definedName name="_vidt1i4y21b" localSheetId="16">'[5]wybrane dane finansowe 1'!#REF!</definedName>
    <definedName name="_vidt1i4y21b">'[5]wybrane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9">'[5]wybrane dane finansowe 1'!#REF!</definedName>
    <definedName name="_viy5qq54jv" localSheetId="15">'[5]wybrane dane finansowe 1'!#REF!</definedName>
    <definedName name="_viy5qq54jv" localSheetId="16">'[5]wybrane dane finansowe 1'!#REF!</definedName>
    <definedName name="_viy5qq54jv">'[5]wybrane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9">'[5]wybrane dane finansowe 1'!#REF!</definedName>
    <definedName name="_vjf0ow5361i" localSheetId="15">'[5]wybrane dane finansowe 1'!#REF!</definedName>
    <definedName name="_vjf0ow5361i" localSheetId="16">'[5]wybrane dane finansowe 1'!#REF!</definedName>
    <definedName name="_vjf0ow5361i">'[5]wybrane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9">'[5]wybrane dane finansowe 1'!#REF!</definedName>
    <definedName name="_vkt11g4zl18" localSheetId="15">'[5]wybrane dane finansowe 1'!#REF!</definedName>
    <definedName name="_vkt11g4zl18" localSheetId="16">'[5]wybrane dane finansowe 1'!#REF!</definedName>
    <definedName name="_vkt11g4zl18">'[5]wybrane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9">'[5]wybrane dane finansowe 1'!#REF!</definedName>
    <definedName name="_vlt2x353qj" localSheetId="15">'[5]wybrane dane finansowe 1'!#REF!</definedName>
    <definedName name="_vlt2x353qj" localSheetId="16">'[5]wybrane dane finansowe 1'!#REF!</definedName>
    <definedName name="_vlt2x353qj">'[5]wybrane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9">'[5]wybrane dane finansowe 1'!#REF!</definedName>
    <definedName name="_vm2w7k5368" localSheetId="15">'[5]wybrane dane finansowe 1'!#REF!</definedName>
    <definedName name="_vm2w7k5368" localSheetId="16">'[5]wybrane dane finansowe 1'!#REF!</definedName>
    <definedName name="_vm2w7k5368">'[5]wybrane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9">'[5]wybrane dane finansowe 1'!#REF!</definedName>
    <definedName name="_vpq3nz4y2q" localSheetId="15">'[5]wybrane dane finansowe 1'!#REF!</definedName>
    <definedName name="_vpq3nz4y2q" localSheetId="16">'[5]wybrane dane finansowe 1'!#REF!</definedName>
    <definedName name="_vpq3nz4y2q">'[5]wybrane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9">'[5]wybrane dane finansowe 1'!#REF!</definedName>
    <definedName name="_vrpugm4ysf" localSheetId="15">'[5]wybrane dane finansowe 1'!#REF!</definedName>
    <definedName name="_vrpugm4ysf" localSheetId="16">'[5]wybrane dane finansowe 1'!#REF!</definedName>
    <definedName name="_vrpugm4ysf">'[5]wybrane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9">'[5]wybrane dane finansowe 1'!#REF!</definedName>
    <definedName name="_vsl5wy54j10" localSheetId="15">'[5]wybrane dane finansowe 1'!#REF!</definedName>
    <definedName name="_vsl5wy54j10" localSheetId="16">'[5]wybrane dane finansowe 1'!#REF!</definedName>
    <definedName name="_vsl5wy54j1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9">'[5]wybrane dane finansowe 1'!#REF!</definedName>
    <definedName name="_vucqpx4zl1g" localSheetId="15">'[5]wybrane dane finansowe 1'!#REF!</definedName>
    <definedName name="_vucqpx4zl1g" localSheetId="16">'[5]wybrane dane finansowe 1'!#REF!</definedName>
    <definedName name="_vucqpx4zl1g">'[5]wybrane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9">'[5]wybrane dane finansowe 1'!#REF!</definedName>
    <definedName name="_vuen8r50mi" localSheetId="15">'[5]wybrane dane finansowe 1'!#REF!</definedName>
    <definedName name="_vuen8r50mi" localSheetId="16">'[5]wybrane dane finansowe 1'!#REF!</definedName>
    <definedName name="_vuen8r50mi">'[5]wybrane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9">'[5]wybrane dane finansowe 1'!#REF!</definedName>
    <definedName name="_vv9hu54y22p" localSheetId="15">'[5]wybrane dane finansowe 1'!#REF!</definedName>
    <definedName name="_vv9hu54y22p" localSheetId="16">'[5]wybrane dane finansowe 1'!#REF!</definedName>
    <definedName name="_vv9hu54y22p">'[5]wybrane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9">'[5]wybrane dane finansowe 1'!#REF!</definedName>
    <definedName name="_vvhmf954js" localSheetId="15">'[5]wybrane dane finansowe 1'!#REF!</definedName>
    <definedName name="_vvhmf954js" localSheetId="16">'[5]wybrane dane finansowe 1'!#REF!</definedName>
    <definedName name="_vvhmf954js">'[5]wybrane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9">'[5]wybrane dane finansowe 1'!#REF!</definedName>
    <definedName name="_vvq8re54j1m" localSheetId="15">'[5]wybrane dane finansowe 1'!#REF!</definedName>
    <definedName name="_vvq8re54j1m" localSheetId="16">'[5]wybrane dane finansowe 1'!#REF!</definedName>
    <definedName name="_vvq8re54j1m">'[5]wybrane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9">'[5]wybrane dane finansowe 1'!#REF!</definedName>
    <definedName name="_vxmsih4zlp" localSheetId="15">'[5]wybrane dane finansowe 1'!#REF!</definedName>
    <definedName name="_vxmsih4zlp" localSheetId="16">'[5]wybrane dane finansowe 1'!#REF!</definedName>
    <definedName name="_vxmsih4zlp">'[5]wybrane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9">'[5]wybrane dane finansowe 1'!#REF!</definedName>
    <definedName name="_vyj78x4y2m" localSheetId="15">'[5]wybrane dane finansowe 1'!#REF!</definedName>
    <definedName name="_vyj78x4y2m" localSheetId="16">'[5]wybrane dane finansowe 1'!#REF!</definedName>
    <definedName name="_vyj78x4y2m">'[5]wybrane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9">'[5]wybrane dane finansowe 1'!#REF!</definedName>
    <definedName name="_vyjg2254jp" localSheetId="15">'[5]wybrane dane finansowe 1'!#REF!</definedName>
    <definedName name="_vyjg2254jp" localSheetId="16">'[5]wybrane dane finansowe 1'!#REF!</definedName>
    <definedName name="_vyjg2254jp">'[5]wybrane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9">'[5]wybrane dane finansowe 1'!#REF!</definedName>
    <definedName name="_vzwhvo54j1b" localSheetId="15">'[5]wybrane dane finansowe 1'!#REF!</definedName>
    <definedName name="_vzwhvo54j1b" localSheetId="16">'[5]wybrane dane finansowe 1'!#REF!</definedName>
    <definedName name="_vzwhvo54j1b">'[5]wybrane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9">'[5]wybrane dane finansowe 1'!#REF!</definedName>
    <definedName name="_w2rx5p4zle" localSheetId="15">'[5]wybrane dane finansowe 1'!#REF!</definedName>
    <definedName name="_w2rx5p4zle" localSheetId="16">'[5]wybrane dane finansowe 1'!#REF!</definedName>
    <definedName name="_w2rx5p4zle">'[5]wybrane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9">'[5]wybrane dane finansowe 1'!#REF!</definedName>
    <definedName name="_w3bm8e4y2g" localSheetId="15">'[5]wybrane dane finansowe 1'!#REF!</definedName>
    <definedName name="_w3bm8e4y2g" localSheetId="16">'[5]wybrane dane finansowe 1'!#REF!</definedName>
    <definedName name="_w3bm8e4y2g">'[5]wybrane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9">'[5]wybrane dane finansowe 1'!#REF!</definedName>
    <definedName name="_w66lo451813" localSheetId="15">'[5]wybrane dane finansowe 1'!#REF!</definedName>
    <definedName name="_w66lo451813" localSheetId="16">'[5]wybrane dane finansowe 1'!#REF!</definedName>
    <definedName name="_w66lo451813">'[5]wybrane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9">'[5]wybrane dane finansowe 1'!#REF!</definedName>
    <definedName name="_w6toc54zl1m" localSheetId="15">'[5]wybrane dane finansowe 1'!#REF!</definedName>
    <definedName name="_w6toc54zl1m" localSheetId="16">'[5]wybrane dane finansowe 1'!#REF!</definedName>
    <definedName name="_w6toc54zl1m">'[5]wybrane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9">'[5]wybrane dane finansowe 1'!#REF!</definedName>
    <definedName name="_w7s2k54zl15" localSheetId="15">'[5]wybrane dane finansowe 1'!#REF!</definedName>
    <definedName name="_w7s2k54zl15" localSheetId="16">'[5]wybrane dane finansowe 1'!#REF!</definedName>
    <definedName name="_w7s2k54zl15">'[5]wybrane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9">'[5]wybrane dane finansowe 1'!#REF!</definedName>
    <definedName name="_wa58k551ph" localSheetId="15">'[5]wybrane dane finansowe 1'!#REF!</definedName>
    <definedName name="_wa58k551ph" localSheetId="16">'[5]wybrane dane finansowe 1'!#REF!</definedName>
    <definedName name="_wa58k551ph">'[5]wybrane dane finansowe 1'!#REF!</definedName>
    <definedName name="_wazjfl4x9z" localSheetId="1">#REF!</definedName>
    <definedName name="_wazjfl4x9z" localSheetId="3">#REF!</definedName>
    <definedName name="_wazjfl4x9z" localSheetId="9">#REF!</definedName>
    <definedName name="_wazjfl4x9z" localSheetId="15">#REF!</definedName>
    <definedName name="_wazjfl4x9z">#REF!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9">'[5]wybrane dane finansowe 1'!#REF!</definedName>
    <definedName name="_wb68iw53qo" localSheetId="15">'[5]wybrane dane finansowe 1'!#REF!</definedName>
    <definedName name="_wb68iw53qo" localSheetId="16">'[5]wybrane dane finansowe 1'!#REF!</definedName>
    <definedName name="_wb68iw53qo">'[5]wybrane dane finansowe 1'!#REF!</definedName>
    <definedName name="_wbk1" localSheetId="1">#N/A</definedName>
    <definedName name="_wbk1" localSheetId="0">#N/A</definedName>
    <definedName name="_wbk1" localSheetId="3">BS!_wbk1</definedName>
    <definedName name="_wbk1" localSheetId="9">#N/A</definedName>
    <definedName name="_wbk1" localSheetId="15">#N/A</definedName>
    <definedName name="_wbk1" localSheetId="16">[2]!_wbk1</definedName>
    <definedName name="_wbk1">'P&amp;L'!_wbk1</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9">'[5]wybrane dane finansowe 1'!#REF!</definedName>
    <definedName name="_wblgou4zlh" localSheetId="15">'[5]wybrane dane finansowe 1'!#REF!</definedName>
    <definedName name="_wblgou4zlh" localSheetId="16">'[5]wybrane dane finansowe 1'!#REF!</definedName>
    <definedName name="_wblgou4zlh">'[5]wybrane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9">'[5]wybrane dane finansowe 1'!#REF!</definedName>
    <definedName name="_wcmwew53q2f" localSheetId="15">'[5]wybrane dane finansowe 1'!#REF!</definedName>
    <definedName name="_wcmwew53q2f" localSheetId="16">'[5]wybrane dane finansowe 1'!#REF!</definedName>
    <definedName name="_wcmwew53q2f">'[5]wybrane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9">'[5]wybrane dane finansowe 1'!#REF!</definedName>
    <definedName name="_wehtqn4y2o" localSheetId="15">'[5]wybrane dane finansowe 1'!#REF!</definedName>
    <definedName name="_wehtqn4y2o" localSheetId="16">'[5]wybrane dane finansowe 1'!#REF!</definedName>
    <definedName name="_wehtqn4y2o">'[5]wybrane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9">'[5]wybrane dane finansowe 1'!#REF!</definedName>
    <definedName name="_whax7853q1x" localSheetId="15">'[5]wybrane dane finansowe 1'!#REF!</definedName>
    <definedName name="_whax7853q1x" localSheetId="16">'[5]wybrane dane finansowe 1'!#REF!</definedName>
    <definedName name="_whax7853q1x">'[5]wybrane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9">'[5]wybrane dane finansowe 1'!#REF!</definedName>
    <definedName name="_whshyf5361c" localSheetId="15">'[5]wybrane dane finansowe 1'!#REF!</definedName>
    <definedName name="_whshyf5361c" localSheetId="16">'[5]wybrane dane finansowe 1'!#REF!</definedName>
    <definedName name="_whshyf5361c">'[5]wybrane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9">'[5]wybrane dane finansowe 1'!#REF!</definedName>
    <definedName name="_wiyo1_5gu1beepk7m" localSheetId="15">'[5]wybrane dane finansowe 1'!#REF!</definedName>
    <definedName name="_wiyo1_5gu1beepk7m" localSheetId="16">'[5]wybrane dane finansowe 1'!#REF!</definedName>
    <definedName name="_wiyo1_5gu1beepk7m">'[5]wybrane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9">'[5]wybrane dane finansowe 1'!#REF!</definedName>
    <definedName name="_wj37o4507e" localSheetId="15">'[5]wybrane dane finansowe 1'!#REF!</definedName>
    <definedName name="_wj37o4507e" localSheetId="16">'[5]wybrane dane finansowe 1'!#REF!</definedName>
    <definedName name="_wj37o4507e">'[5]wybrane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9">'[5]wybrane dane finansowe 1'!#REF!</definedName>
    <definedName name="_wjncr45189" localSheetId="15">'[5]wybrane dane finansowe 1'!#REF!</definedName>
    <definedName name="_wjncr45189" localSheetId="16">'[5]wybrane dane finansowe 1'!#REF!</definedName>
    <definedName name="_wjncr45189">'[5]wybrane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9">'[5]wybrane dane finansowe 1'!#REF!</definedName>
    <definedName name="_wk1aq8536c" localSheetId="15">'[5]wybrane dane finansowe 1'!#REF!</definedName>
    <definedName name="_wk1aq8536c" localSheetId="16">'[5]wybrane dane finansowe 1'!#REF!</definedName>
    <definedName name="_wk1aq8536c">'[5]wybrane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9">'[5]wybrane dane finansowe 1'!#REF!</definedName>
    <definedName name="_wm1ynv50m2p" localSheetId="15">'[5]wybrane dane finansowe 1'!#REF!</definedName>
    <definedName name="_wm1ynv50m2p" localSheetId="16">'[5]wybrane dane finansowe 1'!#REF!</definedName>
    <definedName name="_wm1ynv50m2p">'[5]wybrane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9">'[5]wybrane dane finansowe 1'!#REF!</definedName>
    <definedName name="_wo0lva4zl1b" localSheetId="15">'[5]wybrane dane finansowe 1'!#REF!</definedName>
    <definedName name="_wo0lva4zl1b" localSheetId="16">'[5]wybrane dane finansowe 1'!#REF!</definedName>
    <definedName name="_wo0lva4zl1b">'[5]wybrane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9">'[5]wybrane dane finansowe 1'!#REF!</definedName>
    <definedName name="_wo0qlv50m1w" localSheetId="15">'[5]wybrane dane finansowe 1'!#REF!</definedName>
    <definedName name="_wo0qlv50m1w" localSheetId="16">'[5]wybrane dane finansowe 1'!#REF!</definedName>
    <definedName name="_wo0qlv50m1w">'[5]wybrane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9">'[5]wybrane dane finansowe 1'!#REF!</definedName>
    <definedName name="_wtugt453q21" localSheetId="15">'[5]wybrane dane finansowe 1'!#REF!</definedName>
    <definedName name="_wtugt453q21" localSheetId="16">'[5]wybrane dane finansowe 1'!#REF!</definedName>
    <definedName name="_wtugt453q21">'[5]wybrane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9">'[5]wybrane dane finansowe 1'!#REF!</definedName>
    <definedName name="_wue53n4zlf" localSheetId="15">'[5]wybrane dane finansowe 1'!#REF!</definedName>
    <definedName name="_wue53n4zlf" localSheetId="16">'[5]wybrane dane finansowe 1'!#REF!</definedName>
    <definedName name="_wue53n4zlf">'[5]wybrane dane finansowe 1'!#REF!</definedName>
    <definedName name="_wxf4yy4x9k" localSheetId="1">#REF!</definedName>
    <definedName name="_wxf4yy4x9k" localSheetId="3">#REF!</definedName>
    <definedName name="_wxf4yy4x9k" localSheetId="9">#REF!</definedName>
    <definedName name="_wxf4yy4x9k" localSheetId="15">#REF!</definedName>
    <definedName name="_wxf4yy4x9k">#REF!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9">'[5]wybrane dane finansowe 1'!#REF!</definedName>
    <definedName name="_wxi57a4y21p" localSheetId="15">'[5]wybrane dane finansowe 1'!#REF!</definedName>
    <definedName name="_wxi57a4y21p" localSheetId="16">'[5]wybrane dane finansowe 1'!#REF!</definedName>
    <definedName name="_wxi57a4y21p">'[5]wybrane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9">'[5]wybrane dane finansowe 1'!#REF!</definedName>
    <definedName name="_wy1y4353q2w" localSheetId="15">'[5]wybrane dane finansowe 1'!#REF!</definedName>
    <definedName name="_wy1y4353q2w" localSheetId="16">'[5]wybrane dane finansowe 1'!#REF!</definedName>
    <definedName name="_wy1y4353q2w">'[5]wybrane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9">'[5]wybrane dane finansowe 1'!#REF!</definedName>
    <definedName name="_x358wq536v" localSheetId="15">'[5]wybrane dane finansowe 1'!#REF!</definedName>
    <definedName name="_x358wq536v" localSheetId="16">'[5]wybrane dane finansowe 1'!#REF!</definedName>
    <definedName name="_x358wq536v">'[5]wybrane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9">'[5]wybrane dane finansowe 1'!#REF!</definedName>
    <definedName name="_x5jje04y227" localSheetId="15">'[5]wybrane dane finansowe 1'!#REF!</definedName>
    <definedName name="_x5jje04y227" localSheetId="16">'[5]wybrane dane finansowe 1'!#REF!</definedName>
    <definedName name="_x5jje04y227">'[5]wybrane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9">'[5]wybrane dane finansowe 1'!#REF!</definedName>
    <definedName name="_x7c9j64zlz" localSheetId="15">'[5]wybrane dane finansowe 1'!#REF!</definedName>
    <definedName name="_x7c9j64zlz" localSheetId="16">'[5]wybrane dane finansowe 1'!#REF!</definedName>
    <definedName name="_x7c9j64zlz">'[5]wybrane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9">'[5]wybrane dane finansowe 1'!#REF!</definedName>
    <definedName name="_x94mzu507g" localSheetId="15">'[5]wybrane dane finansowe 1'!#REF!</definedName>
    <definedName name="_x94mzu507g" localSheetId="16">'[5]wybrane dane finansowe 1'!#REF!</definedName>
    <definedName name="_x94mzu507g">'[5]wybrane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9">'[5]wybrane dane finansowe 1'!#REF!</definedName>
    <definedName name="_xekgfw51pg" localSheetId="15">'[5]wybrane dane finansowe 1'!#REF!</definedName>
    <definedName name="_xekgfw51pg" localSheetId="16">'[5]wybrane dane finansowe 1'!#REF!</definedName>
    <definedName name="_xekgfw51pg">'[5]wybrane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9">'[5]wybrane dane finansowe 1'!#REF!</definedName>
    <definedName name="_xg66cg4y230" localSheetId="15">'[5]wybrane dane finansowe 1'!#REF!</definedName>
    <definedName name="_xg66cg4y230" localSheetId="16">'[5]wybrane dane finansowe 1'!#REF!</definedName>
    <definedName name="_xg66cg4y23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9">'[5]wybrane dane finansowe 1'!#REF!</definedName>
    <definedName name="_xgwiyf53q2h" localSheetId="15">'[5]wybrane dane finansowe 1'!#REF!</definedName>
    <definedName name="_xgwiyf53q2h" localSheetId="16">'[5]wybrane dane finansowe 1'!#REF!</definedName>
    <definedName name="_xgwiyf53q2h">'[5]wybrane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9">'[5]wybrane dane finansowe 1'!#REF!</definedName>
    <definedName name="_ximb7a4zl1r" localSheetId="15">'[5]wybrane dane finansowe 1'!#REF!</definedName>
    <definedName name="_ximb7a4zl1r" localSheetId="16">'[5]wybrane dane finansowe 1'!#REF!</definedName>
    <definedName name="_ximb7a4zl1r">'[5]wybrane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9">'[5]wybrane dane finansowe 1'!#REF!</definedName>
    <definedName name="_xkdq9354j17" localSheetId="15">'[5]wybrane dane finansowe 1'!#REF!</definedName>
    <definedName name="_xkdq9354j17" localSheetId="16">'[5]wybrane dane finansowe 1'!#REF!</definedName>
    <definedName name="_xkdq9354j17">'[5]wybrane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9">'[5]wybrane dane finansowe 1'!#REF!</definedName>
    <definedName name="_xkuhqi5182g" localSheetId="15">'[5]wybrane dane finansowe 1'!#REF!</definedName>
    <definedName name="_xkuhqi5182g" localSheetId="16">'[5]wybrane dane finansowe 1'!#REF!</definedName>
    <definedName name="_xkuhqi5182g">'[5]wybrane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9">'[5]wybrane dane finansowe 1'!#REF!</definedName>
    <definedName name="_xndxwd53q2k" localSheetId="15">'[5]wybrane dane finansowe 1'!#REF!</definedName>
    <definedName name="_xndxwd53q2k" localSheetId="16">'[5]wybrane dane finansowe 1'!#REF!</definedName>
    <definedName name="_xndxwd53q2k">'[5]wybrane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9">'[5]wybrane dane finansowe 1'!#REF!</definedName>
    <definedName name="_xqfgrb4y22q" localSheetId="15">'[5]wybrane dane finansowe 1'!#REF!</definedName>
    <definedName name="_xqfgrb4y22q" localSheetId="16">'[5]wybrane dane finansowe 1'!#REF!</definedName>
    <definedName name="_xqfgrb4y22q">'[5]wybrane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9">'[5]wybrane dane finansowe 1'!#REF!</definedName>
    <definedName name="_xszrhk507j" localSheetId="15">'[5]wybrane dane finansowe 1'!#REF!</definedName>
    <definedName name="_xszrhk507j" localSheetId="16">'[5]wybrane dane finansowe 1'!#REF!</definedName>
    <definedName name="_xszrhk507j">'[5]wybrane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9">'[5]wybrane dane finansowe 1'!#REF!</definedName>
    <definedName name="_xyfxwr50m2l" localSheetId="15">'[5]wybrane dane finansowe 1'!#REF!</definedName>
    <definedName name="_xyfxwr50m2l" localSheetId="16">'[5]wybrane dane finansowe 1'!#REF!</definedName>
    <definedName name="_xyfxwr50m2l">'[5]wybrane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9">'[5]wybrane dane finansowe 1'!#REF!</definedName>
    <definedName name="_xzkpfs50me" localSheetId="15">'[5]wybrane dane finansowe 1'!#REF!</definedName>
    <definedName name="_xzkpfs50me" localSheetId="16">'[5]wybrane dane finansowe 1'!#REF!</definedName>
    <definedName name="_xzkpfs50me">'[5]wybrane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9">'[5]wybrane dane finansowe 1'!#REF!</definedName>
    <definedName name="_xzsytz54j1c" localSheetId="15">'[5]wybrane dane finansowe 1'!#REF!</definedName>
    <definedName name="_xzsytz54j1c" localSheetId="16">'[5]wybrane dane finansowe 1'!#REF!</definedName>
    <definedName name="_xzsytz54j1c">'[5]wybrane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9">'[5]wybrane dane finansowe 1'!#REF!</definedName>
    <definedName name="_y12bx550m2f" localSheetId="15">'[5]wybrane dane finansowe 1'!#REF!</definedName>
    <definedName name="_y12bx550m2f" localSheetId="16">'[5]wybrane dane finansowe 1'!#REF!</definedName>
    <definedName name="_y12bx550m2f">'[5]wybrane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9">'[5]wybrane dane finansowe 1'!#REF!</definedName>
    <definedName name="_y3nhc151826" localSheetId="15">'[5]wybrane dane finansowe 1'!#REF!</definedName>
    <definedName name="_y3nhc151826" localSheetId="16">'[5]wybrane dane finansowe 1'!#REF!</definedName>
    <definedName name="_y3nhc151826">'[5]wybrane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9">'[5]wybrane dane finansowe 1'!#REF!</definedName>
    <definedName name="_y60wct507z" localSheetId="15">'[5]wybrane dane finansowe 1'!#REF!</definedName>
    <definedName name="_y60wct507z" localSheetId="16">'[5]wybrane dane finansowe 1'!#REF!</definedName>
    <definedName name="_y60wct507z">'[5]wybrane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9">'[5]wybrane dane finansowe 1'!#REF!</definedName>
    <definedName name="_y91e0353q1y" localSheetId="15">'[5]wybrane dane finansowe 1'!#REF!</definedName>
    <definedName name="_y91e0353q1y" localSheetId="16">'[5]wybrane dane finansowe 1'!#REF!</definedName>
    <definedName name="_y91e0353q1y">'[5]wybrane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9">'[5]wybrane dane finansowe 1'!#REF!</definedName>
    <definedName name="_y9guvu54ju" localSheetId="15">'[5]wybrane dane finansowe 1'!#REF!</definedName>
    <definedName name="_y9guvu54ju" localSheetId="16">'[5]wybrane dane finansowe 1'!#REF!</definedName>
    <definedName name="_y9guvu54ju">'[5]wybrane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9">'[5]wybrane dane finansowe 1'!#REF!</definedName>
    <definedName name="_y9wkj950m2a" localSheetId="15">'[5]wybrane dane finansowe 1'!#REF!</definedName>
    <definedName name="_y9wkj950m2a" localSheetId="16">'[5]wybrane dane finansowe 1'!#REF!</definedName>
    <definedName name="_y9wkj950m2a">'[5]wybrane dane finansowe 1'!#REF!</definedName>
    <definedName name="_ybwe2b4x9x" localSheetId="1">#REF!</definedName>
    <definedName name="_ybwe2b4x9x" localSheetId="3">#REF!</definedName>
    <definedName name="_ybwe2b4x9x" localSheetId="9">#REF!</definedName>
    <definedName name="_ybwe2b4x9x" localSheetId="15">#REF!</definedName>
    <definedName name="_ybwe2b4x9x">#REF!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9">'[5]wybrane dane finansowe 1'!#REF!</definedName>
    <definedName name="_ygxxpd53q24" localSheetId="15">'[5]wybrane dane finansowe 1'!#REF!</definedName>
    <definedName name="_ygxxpd53q24" localSheetId="16">'[5]wybrane dane finansowe 1'!#REF!</definedName>
    <definedName name="_ygxxpd53q24">'[5]wybrane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9">'[5]wybrane dane finansowe 1'!#REF!</definedName>
    <definedName name="_ygzciu50mr" localSheetId="15">'[5]wybrane dane finansowe 1'!#REF!</definedName>
    <definedName name="_ygzciu50mr" localSheetId="16">'[5]wybrane dane finansowe 1'!#REF!</definedName>
    <definedName name="_ygzciu50mr">'[5]wybrane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9">'[5]wybrane dane finansowe 1'!#REF!</definedName>
    <definedName name="_yhlxey507o" localSheetId="15">'[5]wybrane dane finansowe 1'!#REF!</definedName>
    <definedName name="_yhlxey507o" localSheetId="16">'[5]wybrane dane finansowe 1'!#REF!</definedName>
    <definedName name="_yhlxey507o">'[5]wybrane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9">'[5]wybrane dane finansowe 1'!#REF!</definedName>
    <definedName name="_yi9fmu518y" localSheetId="15">'[5]wybrane dane finansowe 1'!#REF!</definedName>
    <definedName name="_yi9fmu518y" localSheetId="16">'[5]wybrane dane finansowe 1'!#REF!</definedName>
    <definedName name="_yi9fmu518y">'[5]wybrane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9">'[5]wybrane dane finansowe 1'!#REF!</definedName>
    <definedName name="_yiutlz5361h" localSheetId="15">'[5]wybrane dane finansowe 1'!#REF!</definedName>
    <definedName name="_yiutlz5361h" localSheetId="16">'[5]wybrane dane finansowe 1'!#REF!</definedName>
    <definedName name="_yiutlz5361h">'[5]wybrane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9">'[5]wybrane dane finansowe 1'!#REF!</definedName>
    <definedName name="_yl2nzw4y2t" localSheetId="15">'[5]wybrane dane finansowe 1'!#REF!</definedName>
    <definedName name="_yl2nzw4y2t" localSheetId="16">'[5]wybrane dane finansowe 1'!#REF!</definedName>
    <definedName name="_yl2nzw4y2t">'[5]wybrane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9">'[5]wybrane dane finansowe 1'!#REF!</definedName>
    <definedName name="_yldvrl53q2c" localSheetId="15">'[5]wybrane dane finansowe 1'!#REF!</definedName>
    <definedName name="_yldvrl53q2c" localSheetId="16">'[5]wybrane dane finansowe 1'!#REF!</definedName>
    <definedName name="_yldvrl53q2c">'[5]wybrane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9">'[5]wybrane dane finansowe 1'!#REF!</definedName>
    <definedName name="_ylgebs50m18" localSheetId="15">'[5]wybrane dane finansowe 1'!#REF!</definedName>
    <definedName name="_ylgebs50m18" localSheetId="16">'[5]wybrane dane finansowe 1'!#REF!</definedName>
    <definedName name="_ylgebs50m18">'[5]wybrane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9">'[5]wybrane dane finansowe 1'!#REF!</definedName>
    <definedName name="_yqcnbk4y2l" localSheetId="15">'[5]wybrane dane finansowe 1'!#REF!</definedName>
    <definedName name="_yqcnbk4y2l" localSheetId="16">'[5]wybrane dane finansowe 1'!#REF!</definedName>
    <definedName name="_yqcnbk4y2l">'[5]wybrane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9">'[5]wybrane dane finansowe 1'!#REF!</definedName>
    <definedName name="_yqxjiu518h" localSheetId="15">'[5]wybrane dane finansowe 1'!#REF!</definedName>
    <definedName name="_yqxjiu518h" localSheetId="16">'[5]wybrane dane finansowe 1'!#REF!</definedName>
    <definedName name="_yqxjiu518h">'[5]wybrane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9">'[5]wybrane dane finansowe 1'!#REF!</definedName>
    <definedName name="_ysi9rs4zlc" localSheetId="15">'[5]wybrane dane finansowe 1'!#REF!</definedName>
    <definedName name="_ysi9rs4zlc" localSheetId="16">'[5]wybrane dane finansowe 1'!#REF!</definedName>
    <definedName name="_ysi9rs4zlc">'[5]wybrane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9">'[5]wybrane dane finansowe 1'!#REF!</definedName>
    <definedName name="_ytomox5181d" localSheetId="15">'[5]wybrane dane finansowe 1'!#REF!</definedName>
    <definedName name="_ytomox5181d" localSheetId="16">'[5]wybrane dane finansowe 1'!#REF!</definedName>
    <definedName name="_ytomox5181d">'[5]wybrane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9">'[5]wybrane dane finansowe 1'!#REF!</definedName>
    <definedName name="_yux8344y22o" localSheetId="15">'[5]wybrane dane finansowe 1'!#REF!</definedName>
    <definedName name="_yux8344y22o" localSheetId="16">'[5]wybrane dane finansowe 1'!#REF!</definedName>
    <definedName name="_yux8344y22o">'[5]wybrane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9">'[5]wybrane dane finansowe 1'!#REF!</definedName>
    <definedName name="_yvwd955181z" localSheetId="15">'[5]wybrane dane finansowe 1'!#REF!</definedName>
    <definedName name="_yvwd955181z" localSheetId="16">'[5]wybrane dane finansowe 1'!#REF!</definedName>
    <definedName name="_yvwd955181z">'[5]wybrane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9">'[5]wybrane dane finansowe 1'!#REF!</definedName>
    <definedName name="_yz9tz65071a" localSheetId="15">'[5]wybrane dane finansowe 1'!#REF!</definedName>
    <definedName name="_yz9tz65071a" localSheetId="16">'[5]wybrane dane finansowe 1'!#REF!</definedName>
    <definedName name="_yz9tz65071a">'[5]wybrane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9">'[5]wybrane dane finansowe 1'!#REF!</definedName>
    <definedName name="_z01hig536t" localSheetId="15">'[5]wybrane dane finansowe 1'!#REF!</definedName>
    <definedName name="_z01hig536t" localSheetId="16">'[5]wybrane dane finansowe 1'!#REF!</definedName>
    <definedName name="_z01hig536t">'[5]wybrane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9">'[5]wybrane dane finansowe 1'!#REF!</definedName>
    <definedName name="_z4pqex54je" localSheetId="15">'[5]wybrane dane finansowe 1'!#REF!</definedName>
    <definedName name="_z4pqex54je" localSheetId="16">'[5]wybrane dane finansowe 1'!#REF!</definedName>
    <definedName name="_z4pqex54je">'[5]wybrane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9">'[5]wybrane dane finansowe 1'!#REF!</definedName>
    <definedName name="_z5yvp450m1l" localSheetId="15">'[5]wybrane dane finansowe 1'!#REF!</definedName>
    <definedName name="_z5yvp450m1l" localSheetId="16">'[5]wybrane dane finansowe 1'!#REF!</definedName>
    <definedName name="_z5yvp450m1l">'[5]wybrane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9">'[5]wybrane dane finansowe 1'!#REF!</definedName>
    <definedName name="_z9v9s14ysd" localSheetId="15">'[5]wybrane dane finansowe 1'!#REF!</definedName>
    <definedName name="_z9v9s14ysd" localSheetId="16">'[5]wybrane dane finansowe 1'!#REF!</definedName>
    <definedName name="_z9v9s14ysd">'[5]wybrane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9">'[5]wybrane dane finansowe 1'!#REF!</definedName>
    <definedName name="_zbwtkk50m2m" localSheetId="15">'[5]wybrane dane finansowe 1'!#REF!</definedName>
    <definedName name="_zbwtkk50m2m" localSheetId="16">'[5]wybrane dane finansowe 1'!#REF!</definedName>
    <definedName name="_zbwtkk50m2m">'[5]wybrane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9">'[5]wybrane dane finansowe 1'!#REF!</definedName>
    <definedName name="_zd9xdr51820" localSheetId="15">'[5]wybrane dane finansowe 1'!#REF!</definedName>
    <definedName name="_zd9xdr51820" localSheetId="16">'[5]wybrane dane finansowe 1'!#REF!</definedName>
    <definedName name="_zd9xdr518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9">'[5]wybrane dane finansowe 1'!#REF!</definedName>
    <definedName name="_zde6464y21t" localSheetId="15">'[5]wybrane dane finansowe 1'!#REF!</definedName>
    <definedName name="_zde6464y21t" localSheetId="16">'[5]wybrane dane finansowe 1'!#REF!</definedName>
    <definedName name="_zde6464y21t">'[5]wybrane dane finansowe 1'!#REF!</definedName>
    <definedName name="_zkp6jf4x9n" localSheetId="1">#REF!</definedName>
    <definedName name="_zkp6jf4x9n" localSheetId="3">#REF!</definedName>
    <definedName name="_zkp6jf4x9n" localSheetId="9">#REF!</definedName>
    <definedName name="_zkp6jf4x9n" localSheetId="15">#REF!</definedName>
    <definedName name="_zkp6jf4x9n">#REF!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9">'[5]wybrane dane finansowe 1'!#REF!</definedName>
    <definedName name="_zkqv055071t" localSheetId="15">'[5]wybrane dane finansowe 1'!#REF!</definedName>
    <definedName name="_zkqv055071t" localSheetId="16">'[5]wybrane dane finansowe 1'!#REF!</definedName>
    <definedName name="_zkqv055071t">'[5]wybrane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9">'[5]wybrane dane finansowe 1'!#REF!</definedName>
    <definedName name="_zmujun51pm" localSheetId="15">'[5]wybrane dane finansowe 1'!#REF!</definedName>
    <definedName name="_zmujun51pm" localSheetId="16">'[5]wybrane dane finansowe 1'!#REF!</definedName>
    <definedName name="_zmujun51pm">'[5]wybrane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9">'[5]wybrane dane finansowe 1'!#REF!</definedName>
    <definedName name="_zpmhyn53q29" localSheetId="15">'[5]wybrane dane finansowe 1'!#REF!</definedName>
    <definedName name="_zpmhyn53q29" localSheetId="16">'[5]wybrane dane finansowe 1'!#REF!</definedName>
    <definedName name="_zpmhyn53q29">'[5]wybrane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9">'[5]wybrane dane finansowe 1'!#REF!</definedName>
    <definedName name="_zprkvi54j1g" localSheetId="15">'[5]wybrane dane finansowe 1'!#REF!</definedName>
    <definedName name="_zprkvi54j1g" localSheetId="16">'[5]wybrane dane finansowe 1'!#REF!</definedName>
    <definedName name="_zprkvi54j1g">'[5]wybrane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9">'[5]wybrane dane finansowe 1'!#REF!</definedName>
    <definedName name="_zqu7tj54jj" localSheetId="15">'[5]wybrane dane finansowe 1'!#REF!</definedName>
    <definedName name="_zqu7tj54jj" localSheetId="16">'[5]wybrane dane finansowe 1'!#REF!</definedName>
    <definedName name="_zqu7tj54jj">'[5]wybrane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9">'[5]wybrane dane finansowe 1'!#REF!</definedName>
    <definedName name="_zrogjp536l" localSheetId="15">'[5]wybrane dane finansowe 1'!#REF!</definedName>
    <definedName name="_zrogjp536l" localSheetId="16">'[5]wybrane dane finansowe 1'!#REF!</definedName>
    <definedName name="_zrogjp536l">'[5]wybrane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9">'[5]wybrane dane finansowe 1'!#REF!</definedName>
    <definedName name="_zt49hv4y226" localSheetId="15">'[5]wybrane dane finansowe 1'!#REF!</definedName>
    <definedName name="_zt49hv4y226" localSheetId="16">'[5]wybrane dane finansowe 1'!#REF!</definedName>
    <definedName name="_zt49hv4y226">'[5]wybrane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9">'[5]wybrane dane finansowe 1'!#REF!</definedName>
    <definedName name="_zvccjk4y21j" localSheetId="15">'[5]wybrane dane finansowe 1'!#REF!</definedName>
    <definedName name="_zvccjk4y21j" localSheetId="16">'[5]wybrane dane finansowe 1'!#REF!</definedName>
    <definedName name="_zvccjk4y21j">'[5]wybrane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9">'[5]wybrane dane finansowe 1'!#REF!</definedName>
    <definedName name="_zwr61r50m1z" localSheetId="15">'[5]wybrane dane finansowe 1'!#REF!</definedName>
    <definedName name="_zwr61r50m1z" localSheetId="16">'[5]wybrane dane finansowe 1'!#REF!</definedName>
    <definedName name="_zwr61r50m1z">'[5]wybrane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9">'[5]wybrane dane finansowe 1'!#REF!</definedName>
    <definedName name="_zy8m6050m2q" localSheetId="15">'[5]wybrane dane finansowe 1'!#REF!</definedName>
    <definedName name="_zy8m6050m2q" localSheetId="16">'[5]wybrane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6">{"'BZ SA P&amp;l (fORECAST)'!$A$1:$BR$26"}</definedName>
    <definedName name="a" hidden="1">{"'BZ SA P&amp;l (fORECAST)'!$A$1:$BR$26"}</definedName>
    <definedName name="a_a" localSheetId="1" hidden="1">{"'BZ SA P&amp;l (fORECAST)'!$A$1:$BR$26"}</definedName>
    <definedName name="a_a" localSheetId="0"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6">#N/A</definedName>
    <definedName name="aa">BS!aa</definedName>
    <definedName name="aaa" localSheetId="3" hidden="1">#N/A</definedName>
    <definedName name="aaa" localSheetId="16">'[17]SBB-N-1-A'!$A$1:$B$62</definedName>
    <definedName name="aaa" hidden="1">#N/A</definedName>
    <definedName name="aaaa">#N/A</definedName>
    <definedName name="aaaaaaaaaaaaaa" localSheetId="1">#REF!</definedName>
    <definedName name="aaaaaaaaaaaaaa" localSheetId="3">#REF!</definedName>
    <definedName name="aaaaaaaaaaaaaa" localSheetId="9">#REF!</definedName>
    <definedName name="aaaaaaaaaaaaaa" localSheetId="15">#REF!</definedName>
    <definedName name="aaaaaaaaaaaaaa">#REF!</definedName>
    <definedName name="aaaaaaaaaaaaaabb" localSheetId="1">#REF!</definedName>
    <definedName name="aaaaaaaaaaaaaabb" localSheetId="3">#REF!</definedName>
    <definedName name="aaaaaaaaaaaaaabb" localSheetId="9">#REF!</definedName>
    <definedName name="aaaaaaaaaaaaaabb" localSheetId="15">#REF!</definedName>
    <definedName name="aaaaaaaaaaaaaabb">#REF!</definedName>
    <definedName name="AAQAA">#N/A</definedName>
    <definedName name="AAS2000M" localSheetId="1">#REF!</definedName>
    <definedName name="AAS2000M" localSheetId="3">#REF!</definedName>
    <definedName name="AAS2000M" localSheetId="9">#REF!</definedName>
    <definedName name="AAS2000M" localSheetId="15">#REF!</definedName>
    <definedName name="AAS2000M">#REF!</definedName>
    <definedName name="AAS2000Y" localSheetId="1">#REF!</definedName>
    <definedName name="AAS2000Y" localSheetId="3">#REF!</definedName>
    <definedName name="AAS2000Y" localSheetId="9">#REF!</definedName>
    <definedName name="AAS2000Y" localSheetId="15">#REF!</definedName>
    <definedName name="AAS2000Y">#REF!</definedName>
    <definedName name="AAS2001M" localSheetId="1">#REF!</definedName>
    <definedName name="AAS2001M" localSheetId="3">#REF!</definedName>
    <definedName name="AAS2001M" localSheetId="9">#REF!</definedName>
    <definedName name="AAS2001M" localSheetId="15">#REF!</definedName>
    <definedName name="AAS2001M">#REF!</definedName>
    <definedName name="AAS2001Y" localSheetId="1">#REF!</definedName>
    <definedName name="AAS2001Y" localSheetId="3">#REF!</definedName>
    <definedName name="AAS2001Y" localSheetId="9">#REF!</definedName>
    <definedName name="AAS2001Y" localSheetId="15">#REF!</definedName>
    <definedName name="AAS2001Y">#REF!</definedName>
    <definedName name="ab" localSheetId="1" hidden="1">{"'BZ SA P&amp;l (fORECAST)'!$A$1:$BR$26"}</definedName>
    <definedName name="ab" localSheetId="0" hidden="1">{"'BZ SA P&amp;l (fORECAST)'!$A$1:$BR$26"}</definedName>
    <definedName name="ab" hidden="1">{"'BZ SA P&amp;l (fORECAST)'!$A$1:$BR$26"}</definedName>
    <definedName name="ABI" localSheetId="1">#REF!</definedName>
    <definedName name="ABI" localSheetId="3">#REF!</definedName>
    <definedName name="ABI" localSheetId="9">#REF!</definedName>
    <definedName name="ABI" localSheetId="15">#REF!</definedName>
    <definedName name="ABI">#REF!</definedName>
    <definedName name="ADJUSTMENTS2000WBKM" localSheetId="1">#REF!</definedName>
    <definedName name="ADJUSTMENTS2000WBKM" localSheetId="3">#REF!</definedName>
    <definedName name="ADJUSTMENTS2000WBKM" localSheetId="9">#REF!</definedName>
    <definedName name="ADJUSTMENTS2000WBKM" localSheetId="15">#REF!</definedName>
    <definedName name="ADJUSTMENTS2000WBKM">#REF!</definedName>
    <definedName name="ADJUSTMENTS2000WBKY" localSheetId="1">#REF!</definedName>
    <definedName name="ADJUSTMENTS2000WBKY" localSheetId="3">#REF!</definedName>
    <definedName name="ADJUSTMENTS2000WBKY" localSheetId="9">#REF!</definedName>
    <definedName name="ADJUSTMENTS2000WBKY" localSheetId="15">#REF!</definedName>
    <definedName name="ADJUSTMENTS2000WBKY">#REF!</definedName>
    <definedName name="agayaay" localSheetId="1" hidden="1">{"'BZ SA P&amp;l (fORECAST)'!$A$1:$BR$26"}</definedName>
    <definedName name="agayaay" localSheetId="0" hidden="1">{"'BZ SA P&amp;l (fORECAST)'!$A$1:$BR$26"}</definedName>
    <definedName name="agayaay" hidden="1">{"'BZ SA P&amp;l (fORECAST)'!$A$1:$BR$26"}</definedName>
    <definedName name="Akcjonariusz" localSheetId="1">#REF!</definedName>
    <definedName name="Akcjonariusz" localSheetId="3">#REF!</definedName>
    <definedName name="Akcjonariusz" localSheetId="9">#REF!</definedName>
    <definedName name="Akcjonariusz" localSheetId="15">#REF!</definedName>
    <definedName name="Akcjonariusz" localSheetId="16">#REF!</definedName>
    <definedName name="Akcjonariusz">#REF!</definedName>
    <definedName name="aktualiz07" localSheetId="1">[18]kapitaly!#REF!</definedName>
    <definedName name="aktualiz07" localSheetId="4">[18]kapitaly!#REF!</definedName>
    <definedName name="aktualiz07" localSheetId="3">[18]kapitaly!#REF!</definedName>
    <definedName name="aktualiz07" localSheetId="9">[18]kapitaly!#REF!</definedName>
    <definedName name="aktualiz07" localSheetId="15">[18]kapitaly!#REF!</definedName>
    <definedName name="aktualiz07" localSheetId="16">[18]kapitaly!#REF!</definedName>
    <definedName name="aktualiz07">[18]kapitaly!#REF!</definedName>
    <definedName name="Aktywa_do_zbycia" localSheetId="1">#REF!</definedName>
    <definedName name="Aktywa_do_zbycia" localSheetId="3">#REF!</definedName>
    <definedName name="Aktywa_do_zbycia" localSheetId="9">#REF!</definedName>
    <definedName name="Aktywa_do_zbycia" localSheetId="15">#REF!</definedName>
    <definedName name="Aktywa_do_zbycia">#REF!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9">#REF!</definedName>
    <definedName name="Aktywa_finansowe_wycenianie_do_wartości_godziwej_przez_rachunek_zysków_i_strat__Zobowiązania_finansowe_przeznaczone_do_obrotu" localSheetId="15">#REF!</definedName>
    <definedName name="Aktywa_finansowe_wycenianie_do_wartości_godziwej_przez_rachunek_zysków_i_strat__Zobowiązania_finansowe_przeznaczone_do_obrotu">#REF!</definedName>
    <definedName name="Aktywa_z_tytułu_podatku_odroczonego" localSheetId="1">#REF!</definedName>
    <definedName name="Aktywa_z_tytułu_podatku_odroczonego" localSheetId="3">#REF!</definedName>
    <definedName name="Aktywa_z_tytułu_podatku_odroczonego" localSheetId="9">#REF!</definedName>
    <definedName name="Aktywa_z_tytułu_podatku_odroczonego" localSheetId="15">#REF!</definedName>
    <definedName name="Aktywa_z_tytułu_podatku_odroczonego" localSheetId="16">#REF!</definedName>
    <definedName name="Aktywa_z_tytułu_podatku_odroczonego">#REF!</definedName>
    <definedName name="ala" localSheetId="1">#REF!</definedName>
    <definedName name="ala" localSheetId="3">#REF!</definedName>
    <definedName name="ala" localSheetId="9">#REF!</definedName>
    <definedName name="ala" localSheetId="15">#REF!</definedName>
    <definedName name="ala">#REF!</definedName>
    <definedName name="All_Month_to_Date_Re_Br" localSheetId="1">#REF!</definedName>
    <definedName name="All_Month_to_Date_Re_Br" localSheetId="3">#REF!</definedName>
    <definedName name="All_Month_to_Date_Re_Br" localSheetId="9">#REF!</definedName>
    <definedName name="All_Month_to_Date_Re_Br" localSheetId="15">#REF!</definedName>
    <definedName name="All_Month_to_Date_Re_Br">#REF!</definedName>
    <definedName name="All_Month_to_Date_Re_Ccy" localSheetId="1">#REF!</definedName>
    <definedName name="All_Month_to_Date_Re_Ccy" localSheetId="3">#REF!</definedName>
    <definedName name="All_Month_to_Date_Re_Ccy" localSheetId="9">#REF!</definedName>
    <definedName name="All_Month_to_Date_Re_Ccy" localSheetId="15">#REF!</definedName>
    <definedName name="All_Month_to_Date_Re_Ccy">#REF!</definedName>
    <definedName name="All_Month_to_Date_Re_Cno" localSheetId="1">#REF!</definedName>
    <definedName name="All_Month_to_Date_Re_Cno" localSheetId="3">#REF!</definedName>
    <definedName name="All_Month_to_Date_Re_Cno" localSheetId="9">#REF!</definedName>
    <definedName name="All_Month_to_Date_Re_Cno" localSheetId="15">#REF!</definedName>
    <definedName name="All_Month_to_Date_Re_Cno">#REF!</definedName>
    <definedName name="All_Month_to_Date_Re_Date" localSheetId="1">#REF!</definedName>
    <definedName name="All_Month_to_Date_Re_Date" localSheetId="3">#REF!</definedName>
    <definedName name="All_Month_to_Date_Re_Date" localSheetId="9">#REF!</definedName>
    <definedName name="All_Month_to_Date_Re_Date" localSheetId="15">#REF!</definedName>
    <definedName name="All_Month_to_Date_Re_Date">#REF!</definedName>
    <definedName name="All_Month_to_Date_Re_Description" localSheetId="1">#REF!</definedName>
    <definedName name="All_Month_to_Date_Re_Description" localSheetId="3">#REF!</definedName>
    <definedName name="All_Month_to_Date_Re_Description" localSheetId="9">#REF!</definedName>
    <definedName name="All_Month_to_Date_Re_Description" localSheetId="15">#REF!</definedName>
    <definedName name="All_Month_to_Date_Re_Description">#REF!</definedName>
    <definedName name="All_Month_to_Date_Re_Invtype" localSheetId="1">#REF!</definedName>
    <definedName name="All_Month_to_Date_Re_Invtype" localSheetId="3">#REF!</definedName>
    <definedName name="All_Month_to_Date_Re_Invtype" localSheetId="9">#REF!</definedName>
    <definedName name="All_Month_to_Date_Re_Invtype" localSheetId="15">#REF!</definedName>
    <definedName name="All_Month_to_Date_Re_Invtype">#REF!</definedName>
    <definedName name="All_Month_to_Date_Re_Issuedate" localSheetId="1">#REF!</definedName>
    <definedName name="All_Month_to_Date_Re_Issuedate" localSheetId="3">#REF!</definedName>
    <definedName name="All_Month_to_Date_Re_Issuedate" localSheetId="9">#REF!</definedName>
    <definedName name="All_Month_to_Date_Re_Issuedate" localSheetId="15">#REF!</definedName>
    <definedName name="All_Month_to_Date_Re_Issuedate">#REF!</definedName>
    <definedName name="All_Month_to_Date_Re_Issuer" localSheetId="1">#REF!</definedName>
    <definedName name="All_Month_to_Date_Re_Issuer" localSheetId="3">#REF!</definedName>
    <definedName name="All_Month_to_Date_Re_Issuer" localSheetId="9">#REF!</definedName>
    <definedName name="All_Month_to_Date_Re_Issuer" localSheetId="15">#REF!</definedName>
    <definedName name="All_Month_to_Date_Re_Issuer">#REF!</definedName>
    <definedName name="All_Month_to_Date_Re_Matdate" localSheetId="1">#REF!</definedName>
    <definedName name="All_Month_to_Date_Re_Matdate" localSheetId="3">#REF!</definedName>
    <definedName name="All_Month_to_Date_Re_Matdate" localSheetId="9">#REF!</definedName>
    <definedName name="All_Month_to_Date_Re_Matdate" localSheetId="15">#REF!</definedName>
    <definedName name="All_Month_to_Date_Re_Matdate">#REF!</definedName>
    <definedName name="All_Month_to_Date_Re_Next_Month_End" localSheetId="1">#REF!</definedName>
    <definedName name="All_Month_to_Date_Re_Next_Month_End" localSheetId="3">#REF!</definedName>
    <definedName name="All_Month_to_Date_Re_Next_Month_End" localSheetId="9">#REF!</definedName>
    <definedName name="All_Month_to_Date_Re_Next_Month_End" localSheetId="15">#REF!</definedName>
    <definedName name="All_Month_to_Date_Re_Next_Month_End">#REF!</definedName>
    <definedName name="All_Month_to_Date_Re_Opics_Realised_Pl" localSheetId="1">#REF!</definedName>
    <definedName name="All_Month_to_Date_Re_Opics_Realised_Pl" localSheetId="3">#REF!</definedName>
    <definedName name="All_Month_to_Date_Re_Opics_Realised_Pl" localSheetId="9">#REF!</definedName>
    <definedName name="All_Month_to_Date_Re_Opics_Realised_Pl" localSheetId="15">#REF!</definedName>
    <definedName name="All_Month_to_Date_Re_Opics_Realised_Pl">#REF!</definedName>
    <definedName name="All_Month_to_Date_Re_Port" localSheetId="1">#REF!</definedName>
    <definedName name="All_Month_to_Date_Re_Port" localSheetId="3">#REF!</definedName>
    <definedName name="All_Month_to_Date_Re_Port" localSheetId="9">#REF!</definedName>
    <definedName name="All_Month_to_Date_Re_Port" localSheetId="15">#REF!</definedName>
    <definedName name="All_Month_to_Date_Re_Port">#REF!</definedName>
    <definedName name="All_Month_to_Date_Re_Prev_Month_End" localSheetId="1">#REF!</definedName>
    <definedName name="All_Month_to_Date_Re_Prev_Month_End" localSheetId="3">#REF!</definedName>
    <definedName name="All_Month_to_Date_Re_Prev_Month_End" localSheetId="9">#REF!</definedName>
    <definedName name="All_Month_to_Date_Re_Prev_Month_End" localSheetId="15">#REF!</definedName>
    <definedName name="All_Month_to_Date_Re_Prev_Month_End">#REF!</definedName>
    <definedName name="All_Month_to_Date_Re_Prodtype" localSheetId="1">#REF!</definedName>
    <definedName name="All_Month_to_Date_Re_Prodtype" localSheetId="3">#REF!</definedName>
    <definedName name="All_Month_to_Date_Re_Prodtype" localSheetId="9">#REF!</definedName>
    <definedName name="All_Month_to_Date_Re_Prodtype" localSheetId="15">#REF!</definedName>
    <definedName name="All_Month_to_Date_Re_Prodtype">#REF!</definedName>
    <definedName name="All_Month_to_Date_Re_Product" localSheetId="1">#REF!</definedName>
    <definedName name="All_Month_to_Date_Re_Product" localSheetId="3">#REF!</definedName>
    <definedName name="All_Month_to_Date_Re_Product" localSheetId="9">#REF!</definedName>
    <definedName name="All_Month_to_Date_Re_Product" localSheetId="15">#REF!</definedName>
    <definedName name="All_Month_to_Date_Re_Product">#REF!</definedName>
    <definedName name="All_Month_to_Date_Re_Purc_Disc_Prem_Todate" localSheetId="1">#REF!</definedName>
    <definedName name="All_Month_to_Date_Re_Purc_Disc_Prem_Todate" localSheetId="3">#REF!</definedName>
    <definedName name="All_Month_to_Date_Re_Purc_Disc_Prem_Todate" localSheetId="9">#REF!</definedName>
    <definedName name="All_Month_to_Date_Re_Purc_Disc_Prem_Todate" localSheetId="15">#REF!</definedName>
    <definedName name="All_Month_to_Date_Re_Purc_Disc_Prem_Todate">#REF!</definedName>
    <definedName name="All_Month_to_Date_Re_Purc_Disc_Prem_Today" localSheetId="1">#REF!</definedName>
    <definedName name="All_Month_to_Date_Re_Purc_Disc_Prem_Today" localSheetId="3">#REF!</definedName>
    <definedName name="All_Month_to_Date_Re_Purc_Disc_Prem_Today" localSheetId="9">#REF!</definedName>
    <definedName name="All_Month_to_Date_Re_Purc_Disc_Prem_Today" localSheetId="15">#REF!</definedName>
    <definedName name="All_Month_to_Date_Re_Purc_Disc_Prem_Today">#REF!</definedName>
    <definedName name="All_Month_to_Date_Re_Purc_Qty_Todate" localSheetId="1">#REF!</definedName>
    <definedName name="All_Month_to_Date_Re_Purc_Qty_Todate" localSheetId="3">#REF!</definedName>
    <definedName name="All_Month_to_Date_Re_Purc_Qty_Todate" localSheetId="9">#REF!</definedName>
    <definedName name="All_Month_to_Date_Re_Purc_Qty_Todate" localSheetId="15">#REF!</definedName>
    <definedName name="All_Month_to_Date_Re_Purc_Qty_Todate">#REF!</definedName>
    <definedName name="All_Month_to_Date_Re_Purc_Qty_Today" localSheetId="1">#REF!</definedName>
    <definedName name="All_Month_to_Date_Re_Purc_Qty_Today" localSheetId="3">#REF!</definedName>
    <definedName name="All_Month_to_Date_Re_Purc_Qty_Today" localSheetId="9">#REF!</definedName>
    <definedName name="All_Month_to_Date_Re_Purc_Qty_Today" localSheetId="15">#REF!</definedName>
    <definedName name="All_Month_to_Date_Re_Purc_Qty_Today">#REF!</definedName>
    <definedName name="All_Month_to_Date_Re_Purchint_Purch_Todate" localSheetId="1">#REF!</definedName>
    <definedName name="All_Month_to_Date_Re_Purchint_Purch_Todate" localSheetId="3">#REF!</definedName>
    <definedName name="All_Month_to_Date_Re_Purchint_Purch_Todate" localSheetId="9">#REF!</definedName>
    <definedName name="All_Month_to_Date_Re_Purchint_Purch_Todate" localSheetId="15">#REF!</definedName>
    <definedName name="All_Month_to_Date_Re_Purchint_Purch_Todate">#REF!</definedName>
    <definedName name="All_Month_to_Date_Re_Purchint_Purch_Today" localSheetId="1">#REF!</definedName>
    <definedName name="All_Month_to_Date_Re_Purchint_Purch_Today" localSheetId="3">#REF!</definedName>
    <definedName name="All_Month_to_Date_Re_Purchint_Purch_Today" localSheetId="9">#REF!</definedName>
    <definedName name="All_Month_to_Date_Re_Purchint_Purch_Today" localSheetId="15">#REF!</definedName>
    <definedName name="All_Month_to_Date_Re_Purchint_Purch_Today">#REF!</definedName>
    <definedName name="All_Month_to_Date_Re_Purchint_Sale_Todate" localSheetId="1">#REF!</definedName>
    <definedName name="All_Month_to_Date_Re_Purchint_Sale_Todate" localSheetId="3">#REF!</definedName>
    <definedName name="All_Month_to_Date_Re_Purchint_Sale_Todate" localSheetId="9">#REF!</definedName>
    <definedName name="All_Month_to_Date_Re_Purchint_Sale_Todate" localSheetId="15">#REF!</definedName>
    <definedName name="All_Month_to_Date_Re_Purchint_Sale_Todate">#REF!</definedName>
    <definedName name="All_Month_to_Date_Re_Purchint_Sale_Today" localSheetId="1">#REF!</definedName>
    <definedName name="All_Month_to_Date_Re_Purchint_Sale_Today" localSheetId="3">#REF!</definedName>
    <definedName name="All_Month_to_Date_Re_Purchint_Sale_Today" localSheetId="9">#REF!</definedName>
    <definedName name="All_Month_to_Date_Re_Purchint_Sale_Today" localSheetId="15">#REF!</definedName>
    <definedName name="All_Month_to_Date_Re_Purchint_Sale_Today">#REF!</definedName>
    <definedName name="All_Month_to_Date_Re_Qty_Calc" localSheetId="1">#REF!</definedName>
    <definedName name="All_Month_to_Date_Re_Qty_Calc" localSheetId="3">#REF!</definedName>
    <definedName name="All_Month_to_Date_Re_Qty_Calc" localSheetId="9">#REF!</definedName>
    <definedName name="All_Month_to_Date_Re_Qty_Calc" localSheetId="15">#REF!</definedName>
    <definedName name="All_Month_to_Date_Re_Qty_Calc">#REF!</definedName>
    <definedName name="All_Month_to_Date_Re_Sale_Disc_Prem_Today" localSheetId="1">#REF!</definedName>
    <definedName name="All_Month_to_Date_Re_Sale_Disc_Prem_Today" localSheetId="3">#REF!</definedName>
    <definedName name="All_Month_to_Date_Re_Sale_Disc_Prem_Today" localSheetId="9">#REF!</definedName>
    <definedName name="All_Month_to_Date_Re_Sale_Disc_Prem_Today" localSheetId="15">#REF!</definedName>
    <definedName name="All_Month_to_Date_Re_Sale_Disc_Prem_Today">#REF!</definedName>
    <definedName name="All_Month_to_Date_Re_Sale_Qty_Todate" localSheetId="1">#REF!</definedName>
    <definedName name="All_Month_to_Date_Re_Sale_Qty_Todate" localSheetId="3">#REF!</definedName>
    <definedName name="All_Month_to_Date_Re_Sale_Qty_Todate" localSheetId="9">#REF!</definedName>
    <definedName name="All_Month_to_Date_Re_Sale_Qty_Todate" localSheetId="15">#REF!</definedName>
    <definedName name="All_Month_to_Date_Re_Sale_Qty_Todate">#REF!</definedName>
    <definedName name="All_Month_to_Date_Re_Sale_Qty_Today" localSheetId="1">#REF!</definedName>
    <definedName name="All_Month_to_Date_Re_Sale_Qty_Today" localSheetId="3">#REF!</definedName>
    <definedName name="All_Month_to_Date_Re_Sale_Qty_Today" localSheetId="9">#REF!</definedName>
    <definedName name="All_Month_to_Date_Re_Sale_Qty_Today" localSheetId="15">#REF!</definedName>
    <definedName name="All_Month_to_Date_Re_Sale_Qty_Today">#REF!</definedName>
    <definedName name="All_Month_to_Date_Re_Secid" localSheetId="1">#REF!</definedName>
    <definedName name="All_Month_to_Date_Re_Secid" localSheetId="3">#REF!</definedName>
    <definedName name="All_Month_to_Date_Re_Secid" localSheetId="9">#REF!</definedName>
    <definedName name="All_Month_to_Date_Re_Secid" localSheetId="15">#REF!</definedName>
    <definedName name="All_Month_to_Date_Re_Secid">#REF!</definedName>
    <definedName name="All_Month_to_Date_Re_Short_Ind" localSheetId="1">#REF!</definedName>
    <definedName name="All_Month_to_Date_Re_Short_Ind" localSheetId="3">#REF!</definedName>
    <definedName name="All_Month_to_Date_Re_Short_Ind" localSheetId="9">#REF!</definedName>
    <definedName name="All_Month_to_Date_Re_Short_Ind" localSheetId="15">#REF!</definedName>
    <definedName name="All_Month_to_Date_Re_Short_Ind">#REF!</definedName>
    <definedName name="All_Month_to_Date_Re_Spw" localSheetId="1">#REF!</definedName>
    <definedName name="All_Month_to_Date_Re_Spw" localSheetId="3">#REF!</definedName>
    <definedName name="All_Month_to_Date_Re_Spw" localSheetId="9">#REF!</definedName>
    <definedName name="All_Month_to_Date_Re_Spw" localSheetId="15">#REF!</definedName>
    <definedName name="All_Month_to_Date_Re_Spw">#REF!</definedName>
    <definedName name="allfirstnotes" localSheetId="1">[19]S.P.23!#REF!</definedName>
    <definedName name="allfirstnotes" localSheetId="3">[19]S.P.23!#REF!</definedName>
    <definedName name="allfirstnotes" localSheetId="9">[19]S.P.23!#REF!</definedName>
    <definedName name="allfirstnotes" localSheetId="15">[19]S.P.23!#REF!</definedName>
    <definedName name="allfirstnotes">[19]S.P.23!#REF!</definedName>
    <definedName name="AMCDochody2000M" localSheetId="1">#REF!</definedName>
    <definedName name="AMCDochody2000M" localSheetId="3">#REF!</definedName>
    <definedName name="AMCDochody2000M" localSheetId="9">#REF!</definedName>
    <definedName name="AMCDochody2000M" localSheetId="15">#REF!</definedName>
    <definedName name="AMCDochody2000M">#REF!</definedName>
    <definedName name="AMCDochody2000Y" localSheetId="1">#REF!</definedName>
    <definedName name="AMCDochody2000Y" localSheetId="3">#REF!</definedName>
    <definedName name="AMCDochody2000Y" localSheetId="9">#REF!</definedName>
    <definedName name="AMCDochody2000Y" localSheetId="15">#REF!</definedName>
    <definedName name="AMCDochody2000Y">#REF!</definedName>
    <definedName name="AMCDochody2001M" localSheetId="1">#REF!</definedName>
    <definedName name="AMCDochody2001M" localSheetId="3">#REF!</definedName>
    <definedName name="AMCDochody2001M" localSheetId="9">#REF!</definedName>
    <definedName name="AMCDochody2001M" localSheetId="15">#REF!</definedName>
    <definedName name="AMCDochody2001M">#REF!</definedName>
    <definedName name="AMCDochody2001Y" localSheetId="1">#REF!</definedName>
    <definedName name="AMCDochody2001Y" localSheetId="3">#REF!</definedName>
    <definedName name="AMCDochody2001Y" localSheetId="9">#REF!</definedName>
    <definedName name="AMCDochody2001Y" localSheetId="15">#REF!</definedName>
    <definedName name="AMCDochody2001Y">#REF!</definedName>
    <definedName name="aPP">[20]Lists!$A$39:$A$41</definedName>
    <definedName name="AprilD" localSheetId="1">#REF!</definedName>
    <definedName name="AprilD" localSheetId="3">#REF!</definedName>
    <definedName name="AprilD" localSheetId="9">#REF!</definedName>
    <definedName name="AprilD" localSheetId="15">#REF!</definedName>
    <definedName name="AprilD">#REF!</definedName>
    <definedName name="AprilL" localSheetId="1">#REF!</definedName>
    <definedName name="AprilL" localSheetId="3">#REF!</definedName>
    <definedName name="AprilL" localSheetId="9">#REF!</definedName>
    <definedName name="AprilL" localSheetId="15">#REF!</definedName>
    <definedName name="AprilL">#REF!</definedName>
    <definedName name="aqa" localSheetId="1">BS!aqa</definedName>
    <definedName name="aqa" localSheetId="0">#N/A</definedName>
    <definedName name="aqa" localSheetId="3">'Przychody prowizyjne'!aqa</definedName>
    <definedName name="aqa" localSheetId="16">#N/A</definedName>
    <definedName name="aqa">BS!aqa</definedName>
    <definedName name="AS" localSheetId="1">#REF!</definedName>
    <definedName name="AS" localSheetId="3">#REF!</definedName>
    <definedName name="AS" localSheetId="9">#REF!</definedName>
    <definedName name="AS" localSheetId="15">#REF!</definedName>
    <definedName name="AS">#REF!</definedName>
    <definedName name="asdasad" localSheetId="1" hidden="1">#REF!</definedName>
    <definedName name="asdasad" localSheetId="3" hidden="1">#REF!</definedName>
    <definedName name="asdasad" localSheetId="9" hidden="1">#REF!</definedName>
    <definedName name="asdasad" localSheetId="15" hidden="1">#REF!</definedName>
    <definedName name="asdasad" hidden="1">#REF!</definedName>
    <definedName name="ASI" localSheetId="1">#REF!</definedName>
    <definedName name="ASI" localSheetId="3">#REF!</definedName>
    <definedName name="ASI" localSheetId="9">#REF!</definedName>
    <definedName name="ASI" localSheetId="15">#REF!</definedName>
    <definedName name="ASI">#REF!</definedName>
    <definedName name="ASSET2000M" localSheetId="1">#REF!</definedName>
    <definedName name="ASSET2000M" localSheetId="3">#REF!</definedName>
    <definedName name="ASSET2000M" localSheetId="9">#REF!</definedName>
    <definedName name="ASSET2000M" localSheetId="15">#REF!</definedName>
    <definedName name="ASSET2000M">#REF!</definedName>
    <definedName name="ASSET2000Y" localSheetId="1">#REF!</definedName>
    <definedName name="ASSET2000Y" localSheetId="3">#REF!</definedName>
    <definedName name="ASSET2000Y" localSheetId="9">#REF!</definedName>
    <definedName name="ASSET2000Y" localSheetId="15">#REF!</definedName>
    <definedName name="ASSET2000Y">#REF!</definedName>
    <definedName name="ASSET2001M" localSheetId="1">#REF!</definedName>
    <definedName name="ASSET2001M" localSheetId="3">#REF!</definedName>
    <definedName name="ASSET2001M" localSheetId="9">#REF!</definedName>
    <definedName name="ASSET2001M" localSheetId="15">#REF!</definedName>
    <definedName name="ASSET2001M">#REF!</definedName>
    <definedName name="ASSET2001Y" localSheetId="1">#REF!</definedName>
    <definedName name="ASSET2001Y" localSheetId="3">#REF!</definedName>
    <definedName name="ASSET2001Y" localSheetId="9">#REF!</definedName>
    <definedName name="ASSET2001Y" localSheetId="15">#REF!</definedName>
    <definedName name="ASSET2001Y">#REF!</definedName>
    <definedName name="ASSETsamDochody2000M" localSheetId="1">#REF!</definedName>
    <definedName name="ASSETsamDochody2000M" localSheetId="3">#REF!</definedName>
    <definedName name="ASSETsamDochody2000M" localSheetId="9">#REF!</definedName>
    <definedName name="ASSETsamDochody2000M" localSheetId="15">#REF!</definedName>
    <definedName name="ASSETsamDochody2000M">#REF!</definedName>
    <definedName name="ASSETsamDochody2000Y" localSheetId="1">#REF!</definedName>
    <definedName name="ASSETsamDochody2000Y" localSheetId="3">#REF!</definedName>
    <definedName name="ASSETsamDochody2000Y" localSheetId="9">#REF!</definedName>
    <definedName name="ASSETsamDochody2000Y" localSheetId="15">#REF!</definedName>
    <definedName name="ASSETsamDochody2000Y">#REF!</definedName>
    <definedName name="ASSETsamDochody2001M" localSheetId="1">#REF!</definedName>
    <definedName name="ASSETsamDochody2001M" localSheetId="3">#REF!</definedName>
    <definedName name="ASSETsamDochody2001M" localSheetId="9">#REF!</definedName>
    <definedName name="ASSETsamDochody2001M" localSheetId="15">#REF!</definedName>
    <definedName name="ASSETsamDochody2001M">#REF!</definedName>
    <definedName name="ASSETsamDochody2001Y" localSheetId="1">#REF!</definedName>
    <definedName name="ASSETsamDochody2001Y" localSheetId="3">#REF!</definedName>
    <definedName name="ASSETsamDochody2001Y" localSheetId="9">#REF!</definedName>
    <definedName name="ASSETsamDochody2001Y" localSheetId="15">#REF!</definedName>
    <definedName name="ASSETsamDochody2001Y">#REF!</definedName>
    <definedName name="asslet" localSheetId="1">#REF!</definedName>
    <definedName name="asslet" localSheetId="3">#REF!</definedName>
    <definedName name="asslet" localSheetId="9">#REF!</definedName>
    <definedName name="asslet" localSheetId="15">#REF!</definedName>
    <definedName name="asslet">#REF!</definedName>
    <definedName name="assrr" localSheetId="1">#REF!</definedName>
    <definedName name="assrr" localSheetId="3">#REF!</definedName>
    <definedName name="assrr" localSheetId="9">#REF!</definedName>
    <definedName name="assrr" localSheetId="15">#REF!</definedName>
    <definedName name="assrr">#REF!</definedName>
    <definedName name="ATFI2000M" localSheetId="1">#REF!</definedName>
    <definedName name="ATFI2000M" localSheetId="3">#REF!</definedName>
    <definedName name="ATFI2000M" localSheetId="9">#REF!</definedName>
    <definedName name="ATFI2000M" localSheetId="15">#REF!</definedName>
    <definedName name="ATFI2000M">#REF!</definedName>
    <definedName name="ATFI2000Y" localSheetId="1">#REF!</definedName>
    <definedName name="ATFI2000Y" localSheetId="3">#REF!</definedName>
    <definedName name="ATFI2000Y" localSheetId="9">#REF!</definedName>
    <definedName name="ATFI2000Y" localSheetId="15">#REF!</definedName>
    <definedName name="ATFI2000Y">#REF!</definedName>
    <definedName name="ATFI2001M" localSheetId="1">#REF!</definedName>
    <definedName name="ATFI2001M" localSheetId="3">#REF!</definedName>
    <definedName name="ATFI2001M" localSheetId="9">#REF!</definedName>
    <definedName name="ATFI2001M" localSheetId="15">#REF!</definedName>
    <definedName name="ATFI2001M">#REF!</definedName>
    <definedName name="ATFI2001Y" localSheetId="1">#REF!</definedName>
    <definedName name="ATFI2001Y" localSheetId="3">#REF!</definedName>
    <definedName name="ATFI2001Y" localSheetId="9">#REF!</definedName>
    <definedName name="ATFI2001Y" localSheetId="15">#REF!</definedName>
    <definedName name="ATFI2001Y">#REF!</definedName>
    <definedName name="AugustII" localSheetId="1">#REF!</definedName>
    <definedName name="AugustII" localSheetId="3">#REF!</definedName>
    <definedName name="AugustII" localSheetId="9">#REF!</definedName>
    <definedName name="AugustII" localSheetId="15">#REF!</definedName>
    <definedName name="AugustII">#REF!</definedName>
    <definedName name="AugustL" localSheetId="1">#REF!</definedName>
    <definedName name="AugustL" localSheetId="3">#REF!</definedName>
    <definedName name="AugustL" localSheetId="9">#REF!</definedName>
    <definedName name="AugustL" localSheetId="15">#REF!</definedName>
    <definedName name="AugustL">#REF!</definedName>
    <definedName name="av" localSheetId="1">#REF!</definedName>
    <definedName name="av" localSheetId="3">#REF!</definedName>
    <definedName name="av" localSheetId="9">#REF!</definedName>
    <definedName name="av" localSheetId="15">#REF!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6"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hidden="1">{"'BZ SA P&amp;l (fORECAST)'!$A$1:$BR$26"}</definedName>
    <definedName name="BAMC2001Y" localSheetId="1">#REF!</definedName>
    <definedName name="BAMC2001Y" localSheetId="3">#REF!</definedName>
    <definedName name="BAMC2001Y" localSheetId="9">#REF!</definedName>
    <definedName name="BAMC2001Y" localSheetId="15">#REF!</definedName>
    <definedName name="BAMC2001Y">#REF!</definedName>
    <definedName name="BAMC2003M" localSheetId="1">#REF!</definedName>
    <definedName name="BAMC2003M" localSheetId="3">#REF!</definedName>
    <definedName name="BAMC2003M" localSheetId="9">#REF!</definedName>
    <definedName name="BAMC2003M" localSheetId="15">#REF!</definedName>
    <definedName name="BAMC2003M">#REF!</definedName>
    <definedName name="BAMC2003Y" localSheetId="1">#REF!</definedName>
    <definedName name="BAMC2003Y" localSheetId="3">#REF!</definedName>
    <definedName name="BAMC2003Y" localSheetId="9">#REF!</definedName>
    <definedName name="BAMC2003Y" localSheetId="15">#REF!</definedName>
    <definedName name="BAMC2003Y">#REF!</definedName>
    <definedName name="BAMCcons2003M" localSheetId="1">#REF!</definedName>
    <definedName name="BAMCcons2003M" localSheetId="3">#REF!</definedName>
    <definedName name="BAMCcons2003M" localSheetId="9">#REF!</definedName>
    <definedName name="BAMCcons2003M" localSheetId="15">#REF!</definedName>
    <definedName name="BAMCcons2003M">#REF!</definedName>
    <definedName name="BAMCcons2003Y" localSheetId="1">#REF!</definedName>
    <definedName name="BAMCcons2003Y" localSheetId="3">#REF!</definedName>
    <definedName name="BAMCcons2003Y" localSheetId="9">#REF!</definedName>
    <definedName name="BAMCcons2003Y" localSheetId="15">#REF!</definedName>
    <definedName name="BAMCcons2003Y">#REF!</definedName>
    <definedName name="BAMCDochody2001M" localSheetId="1">#REF!</definedName>
    <definedName name="BAMCDochody2001M" localSheetId="3">#REF!</definedName>
    <definedName name="BAMCDochody2001M" localSheetId="9">#REF!</definedName>
    <definedName name="BAMCDochody2001M" localSheetId="15">#REF!</definedName>
    <definedName name="BAMCDochody2001M">#REF!</definedName>
    <definedName name="BAMCDochody2001Y" localSheetId="1">#REF!</definedName>
    <definedName name="BAMCDochody2001Y" localSheetId="3">#REF!</definedName>
    <definedName name="BAMCDochody2001Y" localSheetId="9">#REF!</definedName>
    <definedName name="BAMCDochody2001Y" localSheetId="15">#REF!</definedName>
    <definedName name="BAMCDochody2001Y">#REF!</definedName>
    <definedName name="bank">[21]nazwy!$D$1:$D$3</definedName>
    <definedName name="BAS2001M" localSheetId="1">#REF!</definedName>
    <definedName name="BAS2001M" localSheetId="3">#REF!</definedName>
    <definedName name="BAS2001M" localSheetId="9">#REF!</definedName>
    <definedName name="BAS2001M" localSheetId="15">#REF!</definedName>
    <definedName name="BAS2001M">#REF!</definedName>
    <definedName name="BAS2001Y" localSheetId="1">#REF!</definedName>
    <definedName name="BAS2001Y" localSheetId="3">#REF!</definedName>
    <definedName name="BAS2001Y" localSheetId="9">#REF!</definedName>
    <definedName name="BAS2001Y" localSheetId="15">#REF!</definedName>
    <definedName name="BAS2001Y">#REF!</definedName>
    <definedName name="BASSET2000M" localSheetId="1">#REF!</definedName>
    <definedName name="BASSET2000M" localSheetId="3">#REF!</definedName>
    <definedName name="BASSET2000M" localSheetId="9">#REF!</definedName>
    <definedName name="BASSET2000M" localSheetId="15">#REF!</definedName>
    <definedName name="BASSET2000M">#REF!</definedName>
    <definedName name="BASSET2000Y" localSheetId="1">#REF!</definedName>
    <definedName name="BASSET2000Y" localSheetId="3">#REF!</definedName>
    <definedName name="BASSET2000Y" localSheetId="9">#REF!</definedName>
    <definedName name="BASSET2000Y" localSheetId="15">#REF!</definedName>
    <definedName name="BASSET2000Y">#REF!</definedName>
    <definedName name="BASSET2001M" localSheetId="1">#REF!</definedName>
    <definedName name="BASSET2001M" localSheetId="3">#REF!</definedName>
    <definedName name="BASSET2001M" localSheetId="9">#REF!</definedName>
    <definedName name="BASSET2001M" localSheetId="15">#REF!</definedName>
    <definedName name="BASSET2001M">#REF!</definedName>
    <definedName name="BASSET2001Y" localSheetId="1">#REF!</definedName>
    <definedName name="BASSET2001Y" localSheetId="3">#REF!</definedName>
    <definedName name="BASSET2001Y" localSheetId="9">#REF!</definedName>
    <definedName name="BASSET2001Y" localSheetId="15">#REF!</definedName>
    <definedName name="BASSET2001Y">#REF!</definedName>
    <definedName name="BASSETsamDochody2001M" localSheetId="1">#REF!</definedName>
    <definedName name="BASSETsamDochody2001M" localSheetId="3">#REF!</definedName>
    <definedName name="BASSETsamDochody2001M" localSheetId="9">#REF!</definedName>
    <definedName name="BASSETsamDochody2001M" localSheetId="15">#REF!</definedName>
    <definedName name="BASSETsamDochody2001M">#REF!</definedName>
    <definedName name="BASSETsamDochody2001Y" localSheetId="1">#REF!</definedName>
    <definedName name="BASSETsamDochody2001Y" localSheetId="3">#REF!</definedName>
    <definedName name="BASSETsamDochody2001Y" localSheetId="9">#REF!</definedName>
    <definedName name="BASSETsamDochody2001Y" localSheetId="15">#REF!</definedName>
    <definedName name="BASSETsamDochody2001Y">#REF!</definedName>
    <definedName name="basubs" localSheetId="1">#REF!</definedName>
    <definedName name="basubs" localSheetId="3">#REF!</definedName>
    <definedName name="basubs" localSheetId="9">#REF!</definedName>
    <definedName name="basubs" localSheetId="15">#REF!</definedName>
    <definedName name="basubs">#REF!</definedName>
    <definedName name="baza_09" localSheetId="1">#REF!</definedName>
    <definedName name="baza_09" localSheetId="3">#REF!</definedName>
    <definedName name="baza_09" localSheetId="9">#REF!</definedName>
    <definedName name="baza_09" localSheetId="15">#REF!</definedName>
    <definedName name="baza_09">#REF!</definedName>
    <definedName name="baza_BZ" localSheetId="1">#REF!</definedName>
    <definedName name="baza_BZ" localSheetId="3">#REF!</definedName>
    <definedName name="baza_BZ" localSheetId="9">#REF!</definedName>
    <definedName name="baza_BZ" localSheetId="15">#REF!</definedName>
    <definedName name="baza_BZ">#REF!</definedName>
    <definedName name="_xlnm.Database" localSheetId="1">#REF!</definedName>
    <definedName name="_xlnm.Database" localSheetId="3">#REF!</definedName>
    <definedName name="_xlnm.Database" localSheetId="9">#REF!</definedName>
    <definedName name="_xlnm.Database" localSheetId="15">#REF!</definedName>
    <definedName name="_xlnm.Database" localSheetId="16">#REF!</definedName>
    <definedName name="_xlnm.Database">#REF!</definedName>
    <definedName name="bb" localSheetId="1">BS!bb</definedName>
    <definedName name="bb" localSheetId="0">#N/A</definedName>
    <definedName name="bb" localSheetId="3">'Przychody prowizyjne'!bb</definedName>
    <definedName name="bb" localSheetId="16">#N/A</definedName>
    <definedName name="bb">BS!bb</definedName>
    <definedName name="bbb" localSheetId="1">BS!bbb</definedName>
    <definedName name="bbb" localSheetId="0">#N/A</definedName>
    <definedName name="bbb" localSheetId="3">'Przychody prowizyjne'!bbb</definedName>
    <definedName name="bbb" localSheetId="16">#N/A</definedName>
    <definedName name="bbb">BS!bbb</definedName>
    <definedName name="bbbb" localSheetId="1">BS!bbbb</definedName>
    <definedName name="bbbb" localSheetId="0">#N/A</definedName>
    <definedName name="bbbb" localSheetId="3">'Przychody prowizyjne'!bbbb</definedName>
    <definedName name="bbbb" localSheetId="16">#N/A</definedName>
    <definedName name="bbbb">BS!bbbb</definedName>
    <definedName name="bbbbb" localSheetId="1">BS!bbbbb</definedName>
    <definedName name="bbbbb" localSheetId="0">#N/A</definedName>
    <definedName name="bbbbb" localSheetId="3">'Przychody prowizyjne'!bbbbb</definedName>
    <definedName name="bbbbb" localSheetId="16">#N/A</definedName>
    <definedName name="bbbbb">BS!bbbbb</definedName>
    <definedName name="BBZWBK2003M" localSheetId="1">#REF!</definedName>
    <definedName name="BBZWBK2003M" localSheetId="3">#REF!</definedName>
    <definedName name="BBZWBK2003M" localSheetId="9">#REF!</definedName>
    <definedName name="BBZWBK2003M" localSheetId="15">#REF!</definedName>
    <definedName name="BBZWBK2003M">#REF!</definedName>
    <definedName name="BBZWBK2003Y" localSheetId="1">#REF!</definedName>
    <definedName name="BBZWBK2003Y" localSheetId="3">#REF!</definedName>
    <definedName name="BBZWBK2003Y" localSheetId="9">#REF!</definedName>
    <definedName name="BBZWBK2003Y" localSheetId="15">#REF!</definedName>
    <definedName name="BBZWBK2003Y">#REF!</definedName>
    <definedName name="bc" localSheetId="1">#REF!</definedName>
    <definedName name="bc" localSheetId="3">#REF!</definedName>
    <definedName name="bc" localSheetId="9">#REF!</definedName>
    <definedName name="bc" localSheetId="15">#REF!</definedName>
    <definedName name="bc">#REF!</definedName>
    <definedName name="BCONSOL2003M" localSheetId="1">#REF!</definedName>
    <definedName name="BCONSOL2003M" localSheetId="3">#REF!</definedName>
    <definedName name="BCONSOL2003M" localSheetId="9">#REF!</definedName>
    <definedName name="BCONSOL2003M" localSheetId="15">#REF!</definedName>
    <definedName name="BCONSOL2003M">#REF!</definedName>
    <definedName name="BCONSOL2003Y" localSheetId="1">#REF!</definedName>
    <definedName name="BCONSOL2003Y" localSheetId="3">#REF!</definedName>
    <definedName name="BCONSOL2003Y" localSheetId="9">#REF!</definedName>
    <definedName name="BCONSOL2003Y" localSheetId="15">#REF!</definedName>
    <definedName name="BCONSOL2003Y">#REF!</definedName>
    <definedName name="BDM2003M" localSheetId="1">#REF!</definedName>
    <definedName name="BDM2003M" localSheetId="3">#REF!</definedName>
    <definedName name="BDM2003M" localSheetId="9">#REF!</definedName>
    <definedName name="BDM2003M" localSheetId="15">#REF!</definedName>
    <definedName name="BDM2003M">#REF!</definedName>
    <definedName name="BDM2003Y" localSheetId="1">#REF!</definedName>
    <definedName name="BDM2003Y" localSheetId="3">#REF!</definedName>
    <definedName name="BDM2003Y" localSheetId="9">#REF!</definedName>
    <definedName name="BDM2003Y" localSheetId="15">#REF!</definedName>
    <definedName name="BDM2003Y">#REF!</definedName>
    <definedName name="BDMDochody2001M" localSheetId="1">#REF!</definedName>
    <definedName name="BDMDochody2001M" localSheetId="3">#REF!</definedName>
    <definedName name="BDMDochody2001M" localSheetId="9">#REF!</definedName>
    <definedName name="BDMDochody2001M" localSheetId="15">#REF!</definedName>
    <definedName name="BDMDochody2001M">#REF!</definedName>
    <definedName name="BDMDochody2001Y" localSheetId="1">#REF!</definedName>
    <definedName name="BDMDochody2001Y" localSheetId="3">#REF!</definedName>
    <definedName name="BDMDochody2001Y" localSheetId="9">#REF!</definedName>
    <definedName name="BDMDochody2001Y" localSheetId="15">#REF!</definedName>
    <definedName name="BDMDochody2001Y">#REF!</definedName>
    <definedName name="BDMDochody2003M" localSheetId="1">#REF!</definedName>
    <definedName name="BDMDochody2003M" localSheetId="3">#REF!</definedName>
    <definedName name="BDMDochody2003M" localSheetId="9">#REF!</definedName>
    <definedName name="BDMDochody2003M" localSheetId="15">#REF!</definedName>
    <definedName name="BDMDochody2003M">#REF!</definedName>
    <definedName name="BDMDochody2003Y" localSheetId="1">#REF!</definedName>
    <definedName name="BDMDochody2003Y" localSheetId="3">#REF!</definedName>
    <definedName name="BDMDochody2003Y" localSheetId="9">#REF!</definedName>
    <definedName name="BDMDochody2003Y" localSheetId="15">#REF!</definedName>
    <definedName name="BDMDochody2003Y">#REF!</definedName>
    <definedName name="BDMfutures2003M" localSheetId="1">#REF!</definedName>
    <definedName name="BDMfutures2003M" localSheetId="3">#REF!</definedName>
    <definedName name="BDMfutures2003M" localSheetId="9">#REF!</definedName>
    <definedName name="BDMfutures2003M" localSheetId="15">#REF!</definedName>
    <definedName name="BDMfutures2003M">#REF!</definedName>
    <definedName name="BDMfutures2003Y" localSheetId="1">#REF!</definedName>
    <definedName name="BDMfutures2003Y" localSheetId="3">#REF!</definedName>
    <definedName name="BDMfutures2003Y" localSheetId="9">#REF!</definedName>
    <definedName name="BDMfutures2003Y" localSheetId="15">#REF!</definedName>
    <definedName name="BDMfutures2003Y">#REF!</definedName>
    <definedName name="BDMobroty2001M" localSheetId="1">#REF!</definedName>
    <definedName name="BDMobroty2001M" localSheetId="3">#REF!</definedName>
    <definedName name="BDMobroty2001M" localSheetId="9">#REF!</definedName>
    <definedName name="BDMobroty2001M" localSheetId="15">#REF!</definedName>
    <definedName name="BDMobroty2001M">#REF!</definedName>
    <definedName name="BDMobroty2001Y" localSheetId="1">#REF!</definedName>
    <definedName name="BDMobroty2001Y" localSheetId="3">#REF!</definedName>
    <definedName name="BDMobroty2001Y" localSheetId="9">#REF!</definedName>
    <definedName name="BDMobroty2001Y" localSheetId="15">#REF!</definedName>
    <definedName name="BDMobroty2001Y">#REF!</definedName>
    <definedName name="BDMobroty2003M" localSheetId="1">#REF!</definedName>
    <definedName name="BDMobroty2003M" localSheetId="3">#REF!</definedName>
    <definedName name="BDMobroty2003M" localSheetId="9">#REF!</definedName>
    <definedName name="BDMobroty2003M" localSheetId="15">#REF!</definedName>
    <definedName name="BDMobroty2003M">#REF!</definedName>
    <definedName name="BDMobroty2003Y" localSheetId="1">#REF!</definedName>
    <definedName name="BDMobroty2003Y" localSheetId="3">#REF!</definedName>
    <definedName name="BDMobroty2003Y" localSheetId="9">#REF!</definedName>
    <definedName name="BDMobroty2003Y" localSheetId="15">#REF!</definedName>
    <definedName name="BDMobroty2003Y">#REF!</definedName>
    <definedName name="BDMWBK2000M" localSheetId="1">#REF!</definedName>
    <definedName name="BDMWBK2000M" localSheetId="3">#REF!</definedName>
    <definedName name="BDMWBK2000M" localSheetId="9">#REF!</definedName>
    <definedName name="BDMWBK2000M" localSheetId="15">#REF!</definedName>
    <definedName name="BDMWBK2000M">#REF!</definedName>
    <definedName name="BDMWBK2000Y" localSheetId="1">#REF!</definedName>
    <definedName name="BDMWBK2000Y" localSheetId="3">#REF!</definedName>
    <definedName name="BDMWBK2000Y" localSheetId="9">#REF!</definedName>
    <definedName name="BDMWBK2000Y" localSheetId="15">#REF!</definedName>
    <definedName name="BDMWBK2000Y">#REF!</definedName>
    <definedName name="BDMWBK2001M" localSheetId="1">#REF!</definedName>
    <definedName name="BDMWBK2001M" localSheetId="3">#REF!</definedName>
    <definedName name="BDMWBK2001M" localSheetId="9">#REF!</definedName>
    <definedName name="BDMWBK2001M" localSheetId="15">#REF!</definedName>
    <definedName name="BDMWBK2001M">#REF!</definedName>
    <definedName name="BDMWBK2001Y" localSheetId="1">#REF!</definedName>
    <definedName name="BDMWBK2001Y" localSheetId="3">#REF!</definedName>
    <definedName name="BDMWBK2001Y" localSheetId="9">#REF!</definedName>
    <definedName name="BDMWBK2001Y" localSheetId="15">#REF!</definedName>
    <definedName name="BDMWBK2001Y">#REF!</definedName>
    <definedName name="Benefits" localSheetId="1">[19]S.P.27!#REF!</definedName>
    <definedName name="Benefits" localSheetId="3">[19]S.P.27!#REF!</definedName>
    <definedName name="Benefits" localSheetId="9">[19]S.P.27!#REF!</definedName>
    <definedName name="Benefits" localSheetId="15">[19]S.P.27!#REF!</definedName>
    <definedName name="Benefits">[19]S.P.27!#REF!</definedName>
    <definedName name="BFAKTOR2003M" localSheetId="1">#REF!</definedName>
    <definedName name="BFAKTOR2003M" localSheetId="3">#REF!</definedName>
    <definedName name="BFAKTOR2003M" localSheetId="9">#REF!</definedName>
    <definedName name="BFAKTOR2003M" localSheetId="15">#REF!</definedName>
    <definedName name="BFAKTOR2003M">#REF!</definedName>
    <definedName name="BFAKTOR2003Y" localSheetId="1">#REF!</definedName>
    <definedName name="BFAKTOR2003Y" localSheetId="3">#REF!</definedName>
    <definedName name="BFAKTOR2003Y" localSheetId="9">#REF!</definedName>
    <definedName name="BFAKTOR2003Y" localSheetId="15">#REF!</definedName>
    <definedName name="BFAKTOR2003Y">#REF!</definedName>
    <definedName name="BFL2000M" localSheetId="1">#REF!</definedName>
    <definedName name="BFL2000M" localSheetId="3">#REF!</definedName>
    <definedName name="BFL2000M" localSheetId="9">#REF!</definedName>
    <definedName name="BFL2000M" localSheetId="15">#REF!</definedName>
    <definedName name="BFL2000M">#REF!</definedName>
    <definedName name="BFL2000Y" localSheetId="1">#REF!</definedName>
    <definedName name="BFL2000Y" localSheetId="3">#REF!</definedName>
    <definedName name="BFL2000Y" localSheetId="9">#REF!</definedName>
    <definedName name="BFL2000Y" localSheetId="15">#REF!</definedName>
    <definedName name="BFL2000Y">#REF!</definedName>
    <definedName name="BFL2001M" localSheetId="1">#REF!</definedName>
    <definedName name="BFL2001M" localSheetId="3">#REF!</definedName>
    <definedName name="BFL2001M" localSheetId="9">#REF!</definedName>
    <definedName name="BFL2001M" localSheetId="15">#REF!</definedName>
    <definedName name="BFL2001M">#REF!</definedName>
    <definedName name="BFL2001Y" localSheetId="1">#REF!</definedName>
    <definedName name="BFL2001Y" localSheetId="3">#REF!</definedName>
    <definedName name="BFL2001Y" localSheetId="9">#REF!</definedName>
    <definedName name="BFL2001Y" localSheetId="15">#REF!</definedName>
    <definedName name="BFL2001Y">#REF!</definedName>
    <definedName name="BFL2003M" localSheetId="1">#REF!</definedName>
    <definedName name="BFL2003M" localSheetId="3">#REF!</definedName>
    <definedName name="BFL2003M" localSheetId="9">#REF!</definedName>
    <definedName name="BFL2003M" localSheetId="15">#REF!</definedName>
    <definedName name="BFL2003M">#REF!</definedName>
    <definedName name="BFL2003Y" localSheetId="1">#REF!</definedName>
    <definedName name="BFL2003Y" localSheetId="3">#REF!</definedName>
    <definedName name="BFL2003Y" localSheetId="9">#REF!</definedName>
    <definedName name="BFL2003Y" localSheetId="15">#REF!</definedName>
    <definedName name="BFL2003Y">#REF!</definedName>
    <definedName name="BFUND2000M" localSheetId="1">#REF!</definedName>
    <definedName name="BFUND2000M" localSheetId="3">#REF!</definedName>
    <definedName name="BFUND2000M" localSheetId="9">#REF!</definedName>
    <definedName name="BFUND2000M" localSheetId="15">#REF!</definedName>
    <definedName name="BFUND2000M">#REF!</definedName>
    <definedName name="BFUND2000Y" localSheetId="1">#REF!</definedName>
    <definedName name="BFUND2000Y" localSheetId="3">#REF!</definedName>
    <definedName name="BFUND2000Y" localSheetId="9">#REF!</definedName>
    <definedName name="BFUND2000Y" localSheetId="15">#REF!</definedName>
    <definedName name="BFUND2000Y">#REF!</definedName>
    <definedName name="BFUND2001M" localSheetId="1">#REF!</definedName>
    <definedName name="BFUND2001M" localSheetId="3">#REF!</definedName>
    <definedName name="BFUND2001M" localSheetId="9">#REF!</definedName>
    <definedName name="BFUND2001M" localSheetId="15">#REF!</definedName>
    <definedName name="BFUND2001M">#REF!</definedName>
    <definedName name="BFUND2001Y" localSheetId="1">#REF!</definedName>
    <definedName name="BFUND2001Y" localSheetId="3">#REF!</definedName>
    <definedName name="BFUND2001Y" localSheetId="9">#REF!</definedName>
    <definedName name="BFUND2001Y" localSheetId="15">#REF!</definedName>
    <definedName name="BFUND2001Y">#REF!</definedName>
    <definedName name="BFUND2003M" localSheetId="1">#REF!</definedName>
    <definedName name="BFUND2003M" localSheetId="3">#REF!</definedName>
    <definedName name="BFUND2003M" localSheetId="9">#REF!</definedName>
    <definedName name="BFUND2003M" localSheetId="15">#REF!</definedName>
    <definedName name="BFUND2003M">#REF!</definedName>
    <definedName name="BFUND2003Y" localSheetId="1">#REF!</definedName>
    <definedName name="BFUND2003Y" localSheetId="3">#REF!</definedName>
    <definedName name="BFUND2003Y" localSheetId="9">#REF!</definedName>
    <definedName name="BFUND2003Y" localSheetId="15">#REF!</definedName>
    <definedName name="BFUND2003Y">#REF!</definedName>
    <definedName name="BGBH2000M" localSheetId="1">#REF!</definedName>
    <definedName name="BGBH2000M" localSheetId="3">#REF!</definedName>
    <definedName name="BGBH2000M" localSheetId="9">#REF!</definedName>
    <definedName name="BGBH2000M" localSheetId="15">#REF!</definedName>
    <definedName name="BGBH2000M">#REF!</definedName>
    <definedName name="BGBH2000Y" localSheetId="1">#REF!</definedName>
    <definedName name="BGBH2000Y" localSheetId="3">#REF!</definedName>
    <definedName name="BGBH2000Y" localSheetId="9">#REF!</definedName>
    <definedName name="BGBH2000Y" localSheetId="15">#REF!</definedName>
    <definedName name="BGBH2000Y">#REF!</definedName>
    <definedName name="BGBH2001M" localSheetId="1">#REF!</definedName>
    <definedName name="BGBH2001M" localSheetId="3">#REF!</definedName>
    <definedName name="BGBH2001M" localSheetId="9">#REF!</definedName>
    <definedName name="BGBH2001M" localSheetId="15">#REF!</definedName>
    <definedName name="BGBH2001M">#REF!</definedName>
    <definedName name="BGBH2001Y" localSheetId="1">#REF!</definedName>
    <definedName name="BGBH2001Y" localSheetId="3">#REF!</definedName>
    <definedName name="BGBH2001Y" localSheetId="9">#REF!</definedName>
    <definedName name="BGBH2001Y" localSheetId="15">#REF!</definedName>
    <definedName name="BGBH2001Y">#REF!</definedName>
    <definedName name="BGrupa2000M" localSheetId="1">#REF!</definedName>
    <definedName name="BGrupa2000M" localSheetId="3">#REF!</definedName>
    <definedName name="BGrupa2000M" localSheetId="9">#REF!</definedName>
    <definedName name="BGrupa2000M" localSheetId="15">#REF!</definedName>
    <definedName name="BGrupa2000M">#REF!</definedName>
    <definedName name="BGrupa2000Y" localSheetId="1">#REF!</definedName>
    <definedName name="BGrupa2000Y" localSheetId="3">#REF!</definedName>
    <definedName name="BGrupa2000Y" localSheetId="9">#REF!</definedName>
    <definedName name="BGrupa2000Y" localSheetId="15">#REF!</definedName>
    <definedName name="BGrupa2000Y">#REF!</definedName>
    <definedName name="BGrupa2001M" localSheetId="1">#REF!</definedName>
    <definedName name="BGrupa2001M" localSheetId="3">#REF!</definedName>
    <definedName name="BGrupa2001M" localSheetId="9">#REF!</definedName>
    <definedName name="BGrupa2001M" localSheetId="15">#REF!</definedName>
    <definedName name="BGrupa2001M">#REF!</definedName>
    <definedName name="BGrupa2001Y" localSheetId="1">#REF!</definedName>
    <definedName name="BGrupa2001Y" localSheetId="3">#REF!</definedName>
    <definedName name="BGrupa2001Y" localSheetId="9">#REF!</definedName>
    <definedName name="BGrupa2001Y" localSheetId="15">#REF!</definedName>
    <definedName name="BGrupa2001Y">#REF!</definedName>
    <definedName name="bhjbvgh">#N/A</definedName>
    <definedName name="bilans" localSheetId="1">{"'BZ SA P&amp;l (fORECAST)'!$A$1:$BR$26"}</definedName>
    <definedName name="bilans" localSheetId="0">{"'BZ SA P&amp;l (fORECAST)'!$A$1:$BR$26"}</definedName>
    <definedName name="bilans">{"'BZ SA P&amp;l (fORECAST)'!$A$1:$BR$26"}</definedName>
    <definedName name="Bilans_AIB" localSheetId="1">#REF!</definedName>
    <definedName name="Bilans_AIB" localSheetId="3">#REF!</definedName>
    <definedName name="Bilans_AIB" localSheetId="9">#REF!</definedName>
    <definedName name="Bilans_AIB" localSheetId="15">#REF!</definedName>
    <definedName name="Bilans_AIB" localSheetId="16">#REF!</definedName>
    <definedName name="Bilans_AIB">#REF!</definedName>
    <definedName name="Bilans_KPWiG" localSheetId="16">[22]lista!$H$2:$H$18</definedName>
    <definedName name="Bilans_KPWiG">[22]lista!$H$2:$H$18</definedName>
    <definedName name="Bilans_skons" localSheetId="1">#REF!</definedName>
    <definedName name="Bilans_skons" localSheetId="3">#REF!</definedName>
    <definedName name="Bilans_skons" localSheetId="9">#REF!</definedName>
    <definedName name="Bilans_skons" localSheetId="15">#REF!</definedName>
    <definedName name="Bilans_skons" localSheetId="16">#REF!</definedName>
    <definedName name="Bilans_skons">#REF!</definedName>
    <definedName name="Bilans_zarzadcza" localSheetId="16">[22]lista!$F$2:$F$19</definedName>
    <definedName name="Bilans_zarzadcza">[22]lista!$F$2:$F$19</definedName>
    <definedName name="bilansseg0309" localSheetId="1">#REF!</definedName>
    <definedName name="bilansseg0309" localSheetId="3">#REF!</definedName>
    <definedName name="bilansseg0309" localSheetId="9">#REF!</definedName>
    <definedName name="bilansseg0309" localSheetId="15">#REF!</definedName>
    <definedName name="bilansseg0309">#REF!</definedName>
    <definedName name="billsff" localSheetId="1">#REF!</definedName>
    <definedName name="billsff" localSheetId="3">#REF!</definedName>
    <definedName name="billsff" localSheetId="9">#REF!</definedName>
    <definedName name="billsff" localSheetId="15">#REF!</definedName>
    <definedName name="billsff">#REF!</definedName>
    <definedName name="BINWESTYCJE2003M" localSheetId="1">#REF!</definedName>
    <definedName name="BINWESTYCJE2003M" localSheetId="3">#REF!</definedName>
    <definedName name="BINWESTYCJE2003M" localSheetId="9">#REF!</definedName>
    <definedName name="BINWESTYCJE2003M" localSheetId="15">#REF!</definedName>
    <definedName name="BINWESTYCJE2003M">#REF!</definedName>
    <definedName name="BINWESTYCJE2003Y" localSheetId="1">#REF!</definedName>
    <definedName name="BINWESTYCJE2003Y" localSheetId="3">#REF!</definedName>
    <definedName name="BINWESTYCJE2003Y" localSheetId="9">#REF!</definedName>
    <definedName name="BINWESTYCJE2003Y" localSheetId="15">#REF!</definedName>
    <definedName name="BINWESTYCJE2003Y">#REF!</definedName>
    <definedName name="BKOMAND2003M" localSheetId="1">#REF!</definedName>
    <definedName name="BKOMAND2003M" localSheetId="3">#REF!</definedName>
    <definedName name="BKOMAND2003M" localSheetId="9">#REF!</definedName>
    <definedName name="BKOMAND2003M" localSheetId="15">#REF!</definedName>
    <definedName name="BKOMAND2003M">#REF!</definedName>
    <definedName name="BKOMAND2003Y" localSheetId="1">#REF!</definedName>
    <definedName name="BKOMAND2003Y" localSheetId="3">#REF!</definedName>
    <definedName name="BKOMAND2003Y" localSheetId="9">#REF!</definedName>
    <definedName name="BKOMAND2003Y" localSheetId="15">#REF!</definedName>
    <definedName name="BKOMAND2003Y">#REF!</definedName>
    <definedName name="BKONSOL2000M" localSheetId="1">#REF!</definedName>
    <definedName name="BKONSOL2000M" localSheetId="3">#REF!</definedName>
    <definedName name="BKONSOL2000M" localSheetId="9">#REF!</definedName>
    <definedName name="BKONSOL2000M" localSheetId="15">#REF!</definedName>
    <definedName name="BKONSOL2000M">#REF!</definedName>
    <definedName name="BKONSOL2000Y" localSheetId="1">#REF!</definedName>
    <definedName name="BKONSOL2000Y" localSheetId="3">#REF!</definedName>
    <definedName name="BKONSOL2000Y" localSheetId="9">#REF!</definedName>
    <definedName name="BKONSOL2000Y" localSheetId="15">#REF!</definedName>
    <definedName name="BKONSOL2000Y">#REF!</definedName>
    <definedName name="BKONSOL2001M" localSheetId="1">#REF!</definedName>
    <definedName name="BKONSOL2001M" localSheetId="3">#REF!</definedName>
    <definedName name="BKONSOL2001M" localSheetId="9">#REF!</definedName>
    <definedName name="BKONSOL2001M" localSheetId="15">#REF!</definedName>
    <definedName name="BKONSOL2001M">#REF!</definedName>
    <definedName name="BKONSOL2001Y" localSheetId="1">#REF!</definedName>
    <definedName name="BKONSOL2001Y" localSheetId="3">#REF!</definedName>
    <definedName name="BKONSOL2001Y" localSheetId="9">#REF!</definedName>
    <definedName name="BKONSOL2001Y" localSheetId="15">#REF!</definedName>
    <definedName name="BKONSOL2001Y">#REF!</definedName>
    <definedName name="BLEASING2003M" localSheetId="1">#REF!</definedName>
    <definedName name="BLEASING2003M" localSheetId="3">#REF!</definedName>
    <definedName name="BLEASING2003M" localSheetId="9">#REF!</definedName>
    <definedName name="BLEASING2003M" localSheetId="15">#REF!</definedName>
    <definedName name="BLEASING2003M">#REF!</definedName>
    <definedName name="BLEASING2003Y" localSheetId="1">#REF!</definedName>
    <definedName name="BLEASING2003Y" localSheetId="3">#REF!</definedName>
    <definedName name="BLEASING2003Y" localSheetId="9">#REF!</definedName>
    <definedName name="BLEASING2003Y" localSheetId="15">#REF!</definedName>
    <definedName name="BLEASING2003Y">#REF!</definedName>
    <definedName name="BNIERUCHOMOŚCI2000M" localSheetId="1">#REF!</definedName>
    <definedName name="BNIERUCHOMOŚCI2000M" localSheetId="3">#REF!</definedName>
    <definedName name="BNIERUCHOMOŚCI2000M" localSheetId="9">#REF!</definedName>
    <definedName name="BNIERUCHOMOŚCI2000M" localSheetId="15">#REF!</definedName>
    <definedName name="BNIERUCHOMOŚCI2000M">#REF!</definedName>
    <definedName name="BNIERUCHOMOŚCI2000Y" localSheetId="1">#REF!</definedName>
    <definedName name="BNIERUCHOMOŚCI2000Y" localSheetId="3">#REF!</definedName>
    <definedName name="BNIERUCHOMOŚCI2000Y" localSheetId="9">#REF!</definedName>
    <definedName name="BNIERUCHOMOŚCI2000Y" localSheetId="15">#REF!</definedName>
    <definedName name="BNIERUCHOMOŚCI2000Y">#REF!</definedName>
    <definedName name="BNIERUCHOMOŚCI2001M" localSheetId="1">#REF!</definedName>
    <definedName name="BNIERUCHOMOŚCI2001M" localSheetId="3">#REF!</definedName>
    <definedName name="BNIERUCHOMOŚCI2001M" localSheetId="9">#REF!</definedName>
    <definedName name="BNIERUCHOMOŚCI2001M" localSheetId="15">#REF!</definedName>
    <definedName name="BNIERUCHOMOŚCI2001M">#REF!</definedName>
    <definedName name="BNIERUCHOMOŚCI2001Y" localSheetId="1">#REF!</definedName>
    <definedName name="BNIERUCHOMOŚCI2001Y" localSheetId="3">#REF!</definedName>
    <definedName name="BNIERUCHOMOŚCI2001Y" localSheetId="9">#REF!</definedName>
    <definedName name="BNIERUCHOMOŚCI2001Y" localSheetId="15">#REF!</definedName>
    <definedName name="BNIERUCHOMOŚCI2001Y">#REF!</definedName>
    <definedName name="BNIERUCHOMOŚCI2003M" localSheetId="1">#REF!</definedName>
    <definedName name="BNIERUCHOMOŚCI2003M" localSheetId="3">#REF!</definedName>
    <definedName name="BNIERUCHOMOŚCI2003M" localSheetId="9">#REF!</definedName>
    <definedName name="BNIERUCHOMOŚCI2003M" localSheetId="15">#REF!</definedName>
    <definedName name="BNIERUCHOMOŚCI2003M">#REF!</definedName>
    <definedName name="BNIERUCHOMOŚCI2003Y" localSheetId="1">#REF!</definedName>
    <definedName name="BNIERUCHOMOŚCI2003Y" localSheetId="3">#REF!</definedName>
    <definedName name="BNIERUCHOMOŚCI2003Y" localSheetId="9">#REF!</definedName>
    <definedName name="BNIERUCHOMOŚCI2003Y" localSheetId="15">#REF!</definedName>
    <definedName name="BNIERUCHOMOŚCI2003Y">#REF!</definedName>
    <definedName name="bonds10" localSheetId="1">[19]S.P.3!#REF!</definedName>
    <definedName name="bonds10" localSheetId="3">[19]S.P.3!#REF!</definedName>
    <definedName name="bonds10" localSheetId="9">[19]S.P.3!#REF!</definedName>
    <definedName name="bonds10" localSheetId="15">[19]S.P.3!#REF!</definedName>
    <definedName name="bonds10">[19]S.P.3!#REF!</definedName>
    <definedName name="bonds20" localSheetId="1">[19]S.P.2!#REF!</definedName>
    <definedName name="bonds20" localSheetId="3">[19]S.P.2!#REF!</definedName>
    <definedName name="bonds20" localSheetId="9">[19]S.P.2!#REF!</definedName>
    <definedName name="bonds20" localSheetId="15">[19]S.P.2!#REF!</definedName>
    <definedName name="bonds20">[19]S.P.2!#REF!</definedName>
    <definedName name="BONY_dt" localSheetId="1">#REF!</definedName>
    <definedName name="BONY_dt" localSheetId="3">#REF!</definedName>
    <definedName name="BONY_dt" localSheetId="9">#REF!</definedName>
    <definedName name="BONY_dt" localSheetId="15">#REF!</definedName>
    <definedName name="BONY_dt">#REF!</definedName>
    <definedName name="BONY_dw" localSheetId="1">#REF!</definedName>
    <definedName name="BONY_dw" localSheetId="3">#REF!</definedName>
    <definedName name="BONY_dw" localSheetId="9">#REF!</definedName>
    <definedName name="BONY_dw" localSheetId="15">#REF!</definedName>
    <definedName name="BONY_dw">#REF!</definedName>
    <definedName name="BORG_L2003M" localSheetId="1">#REF!</definedName>
    <definedName name="BORG_L2003M" localSheetId="3">#REF!</definedName>
    <definedName name="BORG_L2003M" localSheetId="9">#REF!</definedName>
    <definedName name="BORG_L2003M" localSheetId="15">#REF!</definedName>
    <definedName name="BORG_L2003M">#REF!</definedName>
    <definedName name="BORG_L2003Y" localSheetId="1">#REF!</definedName>
    <definedName name="BORG_L2003Y" localSheetId="3">#REF!</definedName>
    <definedName name="BORG_L2003Y" localSheetId="9">#REF!</definedName>
    <definedName name="BORG_L2003Y" localSheetId="15">#REF!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1">#REF!</definedName>
    <definedName name="BPOLSOFT2000M" localSheetId="3">#REF!</definedName>
    <definedName name="BPOLSOFT2000M" localSheetId="9">#REF!</definedName>
    <definedName name="BPOLSOFT2000M" localSheetId="15">#REF!</definedName>
    <definedName name="BPOLSOFT2000M">#REF!</definedName>
    <definedName name="BPOLSOFT2000Y" localSheetId="1">#REF!</definedName>
    <definedName name="BPOLSOFT2000Y" localSheetId="3">#REF!</definedName>
    <definedName name="BPOLSOFT2000Y" localSheetId="9">#REF!</definedName>
    <definedName name="BPOLSOFT2000Y" localSheetId="15">#REF!</definedName>
    <definedName name="BPOLSOFT2000Y">#REF!</definedName>
    <definedName name="BPOLSOFT2001M" localSheetId="1">#REF!</definedName>
    <definedName name="BPOLSOFT2001M" localSheetId="3">#REF!</definedName>
    <definedName name="BPOLSOFT2001M" localSheetId="9">#REF!</definedName>
    <definedName name="BPOLSOFT2001M" localSheetId="15">#REF!</definedName>
    <definedName name="BPOLSOFT2001M">#REF!</definedName>
    <definedName name="BPOLSOFT2001Y" localSheetId="1">#REF!</definedName>
    <definedName name="BPOLSOFT2001Y" localSheetId="3">#REF!</definedName>
    <definedName name="BPOLSOFT2001Y" localSheetId="9">#REF!</definedName>
    <definedName name="BPOLSOFT2001Y" localSheetId="15">#REF!</definedName>
    <definedName name="BPOLSOFT2001Y">#REF!</definedName>
    <definedName name="BPOLSOFT2003M" localSheetId="1">#REF!</definedName>
    <definedName name="BPOLSOFT2003M" localSheetId="3">#REF!</definedName>
    <definedName name="BPOLSOFT2003M" localSheetId="9">#REF!</definedName>
    <definedName name="BPOLSOFT2003M" localSheetId="15">#REF!</definedName>
    <definedName name="BPOLSOFT2003M">#REF!</definedName>
    <definedName name="BPOLSOFT2003Y" localSheetId="1">#REF!</definedName>
    <definedName name="BPOLSOFT2003Y" localSheetId="3">#REF!</definedName>
    <definedName name="BPOLSOFT2003Y" localSheetId="9">#REF!</definedName>
    <definedName name="BPOLSOFT2003Y" localSheetId="15">#REF!</definedName>
    <definedName name="BPOLSOFT2003Y">#REF!</definedName>
    <definedName name="BPOLSOFTDochody2001M" localSheetId="1">#REF!</definedName>
    <definedName name="BPOLSOFTDochody2001M" localSheetId="3">#REF!</definedName>
    <definedName name="BPOLSOFTDochody2001M" localSheetId="9">#REF!</definedName>
    <definedName name="BPOLSOFTDochody2001M" localSheetId="15">#REF!</definedName>
    <definedName name="BPOLSOFTDochody2001M">#REF!</definedName>
    <definedName name="BPOLSOFTDochody2001Y" localSheetId="1">#REF!</definedName>
    <definedName name="BPOLSOFTDochody2001Y" localSheetId="3">#REF!</definedName>
    <definedName name="BPOLSOFTDochody2001Y" localSheetId="9">#REF!</definedName>
    <definedName name="BPOLSOFTDochody2001Y" localSheetId="15">#REF!</definedName>
    <definedName name="BPOLSOFTDochody2001Y">#REF!</definedName>
    <definedName name="Branza" localSheetId="1">#REF!</definedName>
    <definedName name="Branza" localSheetId="3">#REF!</definedName>
    <definedName name="Branza" localSheetId="9">#REF!</definedName>
    <definedName name="Branza" localSheetId="15">#REF!</definedName>
    <definedName name="Branza" localSheetId="16">#REF!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6">#N/A</definedName>
    <definedName name="broker">BS!broker</definedName>
    <definedName name="BS" localSheetId="1">#REF!</definedName>
    <definedName name="BS" localSheetId="3">#REF!</definedName>
    <definedName name="BS" localSheetId="9">#REF!</definedName>
    <definedName name="BS" localSheetId="15">#REF!</definedName>
    <definedName name="BS">#REF!</definedName>
    <definedName name="BS_2" localSheetId="1">BS!$C$1:$D$49</definedName>
    <definedName name="BS_2" localSheetId="3">#REF!</definedName>
    <definedName name="BS_2" localSheetId="9">#REF!</definedName>
    <definedName name="BS_2" localSheetId="15">#REF!</definedName>
    <definedName name="BS_2" localSheetId="16">#REF!</definedName>
    <definedName name="BS_2">#REF!</definedName>
    <definedName name="BS_Bank" localSheetId="1">#REF!</definedName>
    <definedName name="BS_Bank" localSheetId="3">#REF!</definedName>
    <definedName name="BS_Bank" localSheetId="9">#REF!</definedName>
    <definedName name="BS_Bank" localSheetId="15">#REF!</definedName>
    <definedName name="BS_Bank" localSheetId="16">#REF!</definedName>
    <definedName name="BS_Bank">#REF!</definedName>
    <definedName name="BS_FX_DUBLIN_i" localSheetId="1">#REF!</definedName>
    <definedName name="BS_FX_DUBLIN_i" localSheetId="3">#REF!</definedName>
    <definedName name="BS_FX_DUBLIN_i" localSheetId="9">#REF!</definedName>
    <definedName name="BS_FX_DUBLIN_i" localSheetId="15">#REF!</definedName>
    <definedName name="BS_FX_DUBLIN_i">#REF!</definedName>
    <definedName name="BS_irs_cost_DUBLIN" localSheetId="1">#REF!</definedName>
    <definedName name="BS_irs_cost_DUBLIN" localSheetId="3">#REF!</definedName>
    <definedName name="BS_irs_cost_DUBLIN" localSheetId="9">#REF!</definedName>
    <definedName name="BS_irs_cost_DUBLIN" localSheetId="15">#REF!</definedName>
    <definedName name="BS_irs_cost_DUBLIN">#REF!</definedName>
    <definedName name="BS000_Norm._ostroż." localSheetId="1">#REF!</definedName>
    <definedName name="BS000_Norm._ostroż." localSheetId="3">#REF!</definedName>
    <definedName name="BS000_Norm._ostroż." localSheetId="9">#REF!</definedName>
    <definedName name="BS000_Norm._ostroż." localSheetId="15">#REF!</definedName>
    <definedName name="BS000_Norm._ostroż.">#REF!</definedName>
    <definedName name="BS001_podm._powiąz." localSheetId="1">#REF!</definedName>
    <definedName name="BS001_podm._powiąz." localSheetId="3">#REF!</definedName>
    <definedName name="BS001_podm._powiąz." localSheetId="9">#REF!</definedName>
    <definedName name="BS001_podm._powiąz." localSheetId="15">#REF!</definedName>
    <definedName name="BS001_podm._powiąz." localSheetId="16">#REF!</definedName>
    <definedName name="BS001_podm._powiąz.">#REF!</definedName>
    <definedName name="BTFI2001M" localSheetId="1">#REF!</definedName>
    <definedName name="BTFI2001M" localSheetId="3">#REF!</definedName>
    <definedName name="BTFI2001M" localSheetId="9">#REF!</definedName>
    <definedName name="BTFI2001M" localSheetId="15">#REF!</definedName>
    <definedName name="BTFI2001M">#REF!</definedName>
    <definedName name="BTFI2001Y" localSheetId="1">#REF!</definedName>
    <definedName name="BTFI2001Y" localSheetId="3">#REF!</definedName>
    <definedName name="BTFI2001Y" localSheetId="9">#REF!</definedName>
    <definedName name="BTFI2001Y" localSheetId="15">#REF!</definedName>
    <definedName name="BTFI2001Y">#REF!</definedName>
    <definedName name="BTFI2003M" localSheetId="1">#REF!</definedName>
    <definedName name="BTFI2003M" localSheetId="3">#REF!</definedName>
    <definedName name="BTFI2003M" localSheetId="9">#REF!</definedName>
    <definedName name="BTFI2003M" localSheetId="15">#REF!</definedName>
    <definedName name="BTFI2003M">#REF!</definedName>
    <definedName name="BTFI2003Y" localSheetId="1">#REF!</definedName>
    <definedName name="BTFI2003Y" localSheetId="3">#REF!</definedName>
    <definedName name="BTFI2003Y" localSheetId="9">#REF!</definedName>
    <definedName name="BTFI2003Y" localSheetId="15">#REF!</definedName>
    <definedName name="BTFI2003Y">#REF!</definedName>
    <definedName name="BTFIDochody2001M" localSheetId="1">#REF!</definedName>
    <definedName name="BTFIDochody2001M" localSheetId="3">#REF!</definedName>
    <definedName name="BTFIDochody2001M" localSheetId="9">#REF!</definedName>
    <definedName name="BTFIDochody2001M" localSheetId="15">#REF!</definedName>
    <definedName name="BTFIDochody2001M">#REF!</definedName>
    <definedName name="BTFIDochody2001Y" localSheetId="1">#REF!</definedName>
    <definedName name="BTFIDochody2001Y" localSheetId="3">#REF!</definedName>
    <definedName name="BTFIDochody2001Y" localSheetId="9">#REF!</definedName>
    <definedName name="BTFIDochody2001Y" localSheetId="15">#REF!</definedName>
    <definedName name="BTFIDochody2001Y">#REF!</definedName>
    <definedName name="bubu">[24]Otwórz!$D$3:$D$3</definedName>
    <definedName name="bvwtywywww">#N/A</definedName>
    <definedName name="BWBK2000M" localSheetId="1">#REF!</definedName>
    <definedName name="BWBK2000M" localSheetId="3">#REF!</definedName>
    <definedName name="BWBK2000M" localSheetId="9">#REF!</definedName>
    <definedName name="BWBK2000M" localSheetId="15">#REF!</definedName>
    <definedName name="BWBK2000M">#REF!</definedName>
    <definedName name="BWBK2000Y" localSheetId="1">#REF!</definedName>
    <definedName name="BWBK2000Y" localSheetId="3">#REF!</definedName>
    <definedName name="BWBK2000Y" localSheetId="9">#REF!</definedName>
    <definedName name="BWBK2000Y" localSheetId="15">#REF!</definedName>
    <definedName name="BWBK2000Y">#REF!</definedName>
    <definedName name="BWBK2001M" localSheetId="1">#REF!</definedName>
    <definedName name="BWBK2001M" localSheetId="3">#REF!</definedName>
    <definedName name="BWBK2001M" localSheetId="9">#REF!</definedName>
    <definedName name="BWBK2001M" localSheetId="15">#REF!</definedName>
    <definedName name="BWBK2001M">#REF!</definedName>
    <definedName name="BWBK2001Y" localSheetId="1">#REF!</definedName>
    <definedName name="BWBK2001Y" localSheetId="3">#REF!</definedName>
    <definedName name="BWBK2001Y" localSheetId="9">#REF!</definedName>
    <definedName name="BWBK2001Y" localSheetId="15">#REF!</definedName>
    <definedName name="BWBK2001Y">#REF!</definedName>
    <definedName name="BWBKCU2000M" localSheetId="1">#REF!</definedName>
    <definedName name="BWBKCU2000M" localSheetId="3">#REF!</definedName>
    <definedName name="BWBKCU2000M" localSheetId="9">#REF!</definedName>
    <definedName name="BWBKCU2000M" localSheetId="15">#REF!</definedName>
    <definedName name="BWBKCU2000M">#REF!</definedName>
    <definedName name="BWBKCU2000Y" localSheetId="1">#REF!</definedName>
    <definedName name="BWBKCU2000Y" localSheetId="3">#REF!</definedName>
    <definedName name="BWBKCU2000Y" localSheetId="9">#REF!</definedName>
    <definedName name="BWBKCU2000Y" localSheetId="15">#REF!</definedName>
    <definedName name="BWBKCU2000Y">#REF!</definedName>
    <definedName name="BWBKCU2001M" localSheetId="1">#REF!</definedName>
    <definedName name="BWBKCU2001M" localSheetId="3">#REF!</definedName>
    <definedName name="BWBKCU2001M" localSheetId="9">#REF!</definedName>
    <definedName name="BWBKCU2001M" localSheetId="15">#REF!</definedName>
    <definedName name="BWBKCU2001M">#REF!</definedName>
    <definedName name="BWBKCU2001Y" localSheetId="1">#REF!</definedName>
    <definedName name="BWBKCU2001Y" localSheetId="3">#REF!</definedName>
    <definedName name="BWBKCU2001Y" localSheetId="9">#REF!</definedName>
    <definedName name="BWBKCU2001Y" localSheetId="15">#REF!</definedName>
    <definedName name="BWBKCU2001Y">#REF!</definedName>
    <definedName name="BWBKCU2003M" localSheetId="1">#REF!</definedName>
    <definedName name="BWBKCU2003M" localSheetId="3">#REF!</definedName>
    <definedName name="BWBKCU2003M" localSheetId="9">#REF!</definedName>
    <definedName name="BWBKCU2003M" localSheetId="15">#REF!</definedName>
    <definedName name="BWBKCU2003M">#REF!</definedName>
    <definedName name="BWBKCU2003Y" localSheetId="1">#REF!</definedName>
    <definedName name="BWBKCU2003Y" localSheetId="3">#REF!</definedName>
    <definedName name="BWBKCU2003Y" localSheetId="9">#REF!</definedName>
    <definedName name="BWBKCU2003Y" localSheetId="15">#REF!</definedName>
    <definedName name="BWBKCU2003Y">#REF!</definedName>
    <definedName name="bzwbk" localSheetId="1">BS!bzwbk</definedName>
    <definedName name="bzwbk" localSheetId="0">#N/A</definedName>
    <definedName name="bzwbk" localSheetId="3">'Przychody prowizyjne'!bzwbk</definedName>
    <definedName name="bzwbk" localSheetId="16">#N/A</definedName>
    <definedName name="bzwbk">BS!bzwbk</definedName>
    <definedName name="bzwbk1">#N/A</definedName>
    <definedName name="CAI" localSheetId="1">#REF!</definedName>
    <definedName name="CAI" localSheetId="3">#REF!</definedName>
    <definedName name="CAI" localSheetId="9">#REF!</definedName>
    <definedName name="CAI" localSheetId="15">#REF!</definedName>
    <definedName name="CAI">#REF!</definedName>
    <definedName name="Calkowitedochody0309" localSheetId="1">#REF!</definedName>
    <definedName name="Calkowitedochody0309" localSheetId="3">#REF!</definedName>
    <definedName name="Calkowitedochody0309" localSheetId="9">#REF!</definedName>
    <definedName name="Calkowitedochody0309" localSheetId="15">#REF!</definedName>
    <definedName name="Calkowitedochody0309" localSheetId="16">#REF!</definedName>
    <definedName name="Calkowitedochody0309">#REF!</definedName>
    <definedName name="Carlos" localSheetId="1">#REF!</definedName>
    <definedName name="Carlos" localSheetId="3">#REF!</definedName>
    <definedName name="Carlos" localSheetId="9">#REF!</definedName>
    <definedName name="Carlos" localSheetId="15">#REF!</definedName>
    <definedName name="Carlos">#REF!</definedName>
    <definedName name="Cash_components" localSheetId="1">#REF!</definedName>
    <definedName name="Cash_components" localSheetId="3">#REF!</definedName>
    <definedName name="Cash_components" localSheetId="9">#REF!</definedName>
    <definedName name="Cash_components" localSheetId="15">#REF!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6">#N/A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6"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1">#REF!</definedName>
    <definedName name="centrala_baza" localSheetId="3">#REF!</definedName>
    <definedName name="centrala_baza" localSheetId="9">#REF!</definedName>
    <definedName name="centrala_baza" localSheetId="15">#REF!</definedName>
    <definedName name="centrala_baza">#REF!</definedName>
    <definedName name="CF_13" localSheetId="1">#REF!</definedName>
    <definedName name="CF_13" localSheetId="3">#REF!</definedName>
    <definedName name="CF_13" localSheetId="9">#REF!</definedName>
    <definedName name="CF_13" localSheetId="15">#REF!</definedName>
    <definedName name="CF_13">#REF!</definedName>
    <definedName name="CF_7" localSheetId="1">#REF!</definedName>
    <definedName name="CF_7" localSheetId="3">#REF!</definedName>
    <definedName name="CF_7" localSheetId="9">#REF!</definedName>
    <definedName name="CF_7" localSheetId="15">#REF!</definedName>
    <definedName name="CF_7" localSheetId="16">#REF!</definedName>
    <definedName name="CF_7">#REF!</definedName>
    <definedName name="CF_dod" localSheetId="1">#REF!</definedName>
    <definedName name="CF_dod" localSheetId="3">#REF!</definedName>
    <definedName name="CF_dod" localSheetId="9">#REF!</definedName>
    <definedName name="CF_dod" localSheetId="15">#REF!</definedName>
    <definedName name="CF_dod">#REF!</definedName>
    <definedName name="cgbbk" localSheetId="1">#REF!</definedName>
    <definedName name="cgbbk" localSheetId="3">#REF!</definedName>
    <definedName name="cgbbk" localSheetId="9">#REF!</definedName>
    <definedName name="cgbbk" localSheetId="15">#REF!</definedName>
    <definedName name="cgbbk">#REF!</definedName>
    <definedName name="cgbcost" localSheetId="1">#REF!</definedName>
    <definedName name="cgbcost" localSheetId="3">#REF!</definedName>
    <definedName name="cgbcost" localSheetId="9">#REF!</definedName>
    <definedName name="cgbcost" localSheetId="15">#REF!</definedName>
    <definedName name="cgbcost">#REF!</definedName>
    <definedName name="cgbdisc" localSheetId="1">#REF!</definedName>
    <definedName name="cgbdisc" localSheetId="3">#REF!</definedName>
    <definedName name="cgbdisc" localSheetId="9">#REF!</definedName>
    <definedName name="cgbdisc" localSheetId="15">#REF!</definedName>
    <definedName name="cgbdisc">#REF!</definedName>
    <definedName name="cgbmk" localSheetId="1">#REF!</definedName>
    <definedName name="cgbmk" localSheetId="3">#REF!</definedName>
    <definedName name="cgbmk" localSheetId="9">#REF!</definedName>
    <definedName name="cgbmk" localSheetId="15">#REF!</definedName>
    <definedName name="cgbmk">#REF!</definedName>
    <definedName name="CHARAKTER_POWIĄZANIA" localSheetId="1">#REF!</definedName>
    <definedName name="CHARAKTER_POWIĄZANIA" localSheetId="3">#REF!</definedName>
    <definedName name="CHARAKTER_POWIĄZANIA" localSheetId="9">#REF!</definedName>
    <definedName name="CHARAKTER_POWIĄZANIA" localSheetId="15">#REF!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1">#REF!</definedName>
    <definedName name="CHFPLN" localSheetId="3">#REF!</definedName>
    <definedName name="CHFPLN" localSheetId="9">#REF!</definedName>
    <definedName name="CHFPLN" localSheetId="15">#REF!</definedName>
    <definedName name="CHFPLN">#REF!</definedName>
    <definedName name="CHFPLN3006" localSheetId="1">#REF!</definedName>
    <definedName name="CHFPLN3006" localSheetId="3">#REF!</definedName>
    <definedName name="CHFPLN3006" localSheetId="9">#REF!</definedName>
    <definedName name="CHFPLN3006" localSheetId="15">#REF!</definedName>
    <definedName name="CHFPLN3006">#REF!</definedName>
    <definedName name="CHFPLN3009" localSheetId="1">#REF!</definedName>
    <definedName name="CHFPLN3009" localSheetId="3">#REF!</definedName>
    <definedName name="CHFPLN3009" localSheetId="9">#REF!</definedName>
    <definedName name="CHFPLN3009" localSheetId="15">#REF!</definedName>
    <definedName name="CHFPLN3009">#REF!</definedName>
    <definedName name="CHFPLN3112" localSheetId="1">#REF!</definedName>
    <definedName name="CHFPLN3112" localSheetId="3">#REF!</definedName>
    <definedName name="CHFPLN3112" localSheetId="9">#REF!</definedName>
    <definedName name="CHFPLN3112" localSheetId="15">#REF!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1">OFFSET(#REF!,0,#REF!,1,13)</definedName>
    <definedName name="CLBBudget" localSheetId="3">OFFSET(#REF!,0,#REF!,1,13)</definedName>
    <definedName name="CLBBudget" localSheetId="9">OFFSET(#REF!,0,#REF!,1,13)</definedName>
    <definedName name="CLBBudget" localSheetId="15">OFFSET(#REF!,0,#REF!,1,13)</definedName>
    <definedName name="CLBBudget">OFFSET(#REF!,0,#REF!,1,13)</definedName>
    <definedName name="CLBFinancial" localSheetId="1">OFFSET(#REF!,0,#REF!,1,13)</definedName>
    <definedName name="CLBFinancial" localSheetId="3">OFFSET(#REF!,0,#REF!,1,13)</definedName>
    <definedName name="CLBFinancial" localSheetId="9">OFFSET(#REF!,0,#REF!,1,13)</definedName>
    <definedName name="CLBFinancial" localSheetId="15">OFFSET(#REF!,0,#REF!,1,13)</definedName>
    <definedName name="CLBFinancial">OFFSET(#REF!,0,#REF!,1,13)</definedName>
    <definedName name="CLBM_Financial" localSheetId="1">OFFSET(#REF!,0,#REF!,1,13)</definedName>
    <definedName name="CLBM_Financial" localSheetId="3">OFFSET(#REF!,0,#REF!,1,13)</definedName>
    <definedName name="CLBM_Financial" localSheetId="9">OFFSET(#REF!,0,#REF!,1,13)</definedName>
    <definedName name="CLBM_Financial" localSheetId="15">OFFSET(#REF!,0,#REF!,1,13)</definedName>
    <definedName name="CLBM_Financial">OFFSET(#REF!,0,#REF!,1,13)</definedName>
    <definedName name="CLBM_Secured" localSheetId="1">OFFSET(#REF!,0,#REF!,1,13)</definedName>
    <definedName name="CLBM_Secured" localSheetId="3">OFFSET(#REF!,0,#REF!,1,13)</definedName>
    <definedName name="CLBM_Secured" localSheetId="9">OFFSET(#REF!,0,#REF!,1,13)</definedName>
    <definedName name="CLBM_Secured" localSheetId="15">OFFSET(#REF!,0,#REF!,1,13)</definedName>
    <definedName name="CLBM_Secured">OFFSET(#REF!,0,#REF!,1,13)</definedName>
    <definedName name="CLBM_Standard" localSheetId="1">OFFSET(#REF!,0,#REF!,1,13)</definedName>
    <definedName name="CLBM_Standard" localSheetId="3">OFFSET(#REF!,0,#REF!,1,13)</definedName>
    <definedName name="CLBM_Standard" localSheetId="9">OFFSET(#REF!,0,#REF!,1,13)</definedName>
    <definedName name="CLBM_Standard" localSheetId="15">OFFSET(#REF!,0,#REF!,1,13)</definedName>
    <definedName name="CLBM_Standard">OFFSET(#REF!,0,#REF!,1,13)</definedName>
    <definedName name="CLBMonth" localSheetId="1">OFFSET(#REF!,0,#REF!,1,13)</definedName>
    <definedName name="CLBMonth" localSheetId="3">OFFSET(#REF!,0,#REF!,1,13)</definedName>
    <definedName name="CLBMonth" localSheetId="9">OFFSET(#REF!,0,#REF!,1,13)</definedName>
    <definedName name="CLBMonth" localSheetId="15">OFFSET(#REF!,0,#REF!,1,13)</definedName>
    <definedName name="CLBMonth">OFFSET(#REF!,0,#REF!,1,13)</definedName>
    <definedName name="CLBSecured" localSheetId="1">OFFSET(#REF!,0,#REF!,1,13)</definedName>
    <definedName name="CLBSecured" localSheetId="3">OFFSET(#REF!,0,#REF!,1,13)</definedName>
    <definedName name="CLBSecured" localSheetId="9">OFFSET(#REF!,0,#REF!,1,13)</definedName>
    <definedName name="CLBSecured" localSheetId="15">OFFSET(#REF!,0,#REF!,1,13)</definedName>
    <definedName name="CLBSecured">OFFSET(#REF!,0,#REF!,1,13)</definedName>
    <definedName name="CLBStandard" localSheetId="1">OFFSET(#REF!,0,#REF!,1,13)</definedName>
    <definedName name="CLBStandard" localSheetId="3">OFFSET(#REF!,0,#REF!,1,13)</definedName>
    <definedName name="CLBStandard" localSheetId="9">OFFSET(#REF!,0,#REF!,1,13)</definedName>
    <definedName name="CLBStandard" localSheetId="15">OFFSET(#REF!,0,#REF!,1,13)</definedName>
    <definedName name="CLBStandard">OFFSET(#REF!,0,#REF!,1,13)</definedName>
    <definedName name="CLOC_Comm" localSheetId="1">OFFSET(#REF!,0,#REF!,1,13)</definedName>
    <definedName name="CLOC_Comm" localSheetId="3">OFFSET(#REF!,0,#REF!,1,13)</definedName>
    <definedName name="CLOC_Comm" localSheetId="9">OFFSET(#REF!,0,#REF!,1,13)</definedName>
    <definedName name="CLOC_Comm" localSheetId="15">OFFSET(#REF!,0,#REF!,1,13)</definedName>
    <definedName name="CLOC_Comm">OFFSET(#REF!,0,#REF!,1,13)</definedName>
    <definedName name="CLOC_Inter" localSheetId="1">OFFSET(#REF!,0,#REF!,1,13)</definedName>
    <definedName name="CLOC_Inter" localSheetId="3">OFFSET(#REF!,0,#REF!,1,13)</definedName>
    <definedName name="CLOC_Inter" localSheetId="9">OFFSET(#REF!,0,#REF!,1,13)</definedName>
    <definedName name="CLOC_Inter" localSheetId="15">OFFSET(#REF!,0,#REF!,1,13)</definedName>
    <definedName name="CLOC_Inter">OFFSET(#REF!,0,#REF!,1,13)</definedName>
    <definedName name="CLOC_Month" localSheetId="1">OFFSET(#REF!,0,#REF!,1,13)</definedName>
    <definedName name="CLOC_Month" localSheetId="3">OFFSET(#REF!,0,#REF!,1,13)</definedName>
    <definedName name="CLOC_Month" localSheetId="9">OFFSET(#REF!,0,#REF!,1,13)</definedName>
    <definedName name="CLOC_Month" localSheetId="15">OFFSET(#REF!,0,#REF!,1,13)</definedName>
    <definedName name="CLOC_Month">OFFSET(#REF!,0,#REF!,1,13)</definedName>
    <definedName name="CLOC_Partner" localSheetId="1">OFFSET(#REF!,0,#REF!,1,13)</definedName>
    <definedName name="CLOC_Partner" localSheetId="3">OFFSET(#REF!,0,#REF!,1,13)</definedName>
    <definedName name="CLOC_Partner" localSheetId="9">OFFSET(#REF!,0,#REF!,1,13)</definedName>
    <definedName name="CLOC_Partner" localSheetId="15">OFFSET(#REF!,0,#REF!,1,13)</definedName>
    <definedName name="CLOC_Partner">OFFSET(#REF!,0,#REF!,1,13)</definedName>
    <definedName name="CLOCM_Comm" localSheetId="1">OFFSET(#REF!,0,#REF!,1,13)</definedName>
    <definedName name="CLOCM_Comm" localSheetId="3">OFFSET(#REF!,0,#REF!,1,13)</definedName>
    <definedName name="CLOCM_Comm" localSheetId="9">OFFSET(#REF!,0,#REF!,1,13)</definedName>
    <definedName name="CLOCM_Comm" localSheetId="15">OFFSET(#REF!,0,#REF!,1,13)</definedName>
    <definedName name="CLOCM_Comm">OFFSET(#REF!,0,#REF!,1,13)</definedName>
    <definedName name="CLOCM_Inter" localSheetId="1">OFFSET(#REF!,0,#REF!,1,13)</definedName>
    <definedName name="CLOCM_Inter" localSheetId="3">OFFSET(#REF!,0,#REF!,1,13)</definedName>
    <definedName name="CLOCM_Inter" localSheetId="9">OFFSET(#REF!,0,#REF!,1,13)</definedName>
    <definedName name="CLOCM_Inter" localSheetId="15">OFFSET(#REF!,0,#REF!,1,13)</definedName>
    <definedName name="CLOCM_Inter">OFFSET(#REF!,0,#REF!,1,13)</definedName>
    <definedName name="CLOCM_Partner" localSheetId="1">OFFSET(#REF!,0,#REF!,1,13)</definedName>
    <definedName name="CLOCM_Partner" localSheetId="3">OFFSET(#REF!,0,#REF!,1,13)</definedName>
    <definedName name="CLOCM_Partner" localSheetId="9">OFFSET(#REF!,0,#REF!,1,13)</definedName>
    <definedName name="CLOCM_Partner" localSheetId="15">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1">OFFSET(#REF!,0,#REF!,1,13)</definedName>
    <definedName name="CLSumNewMarginBudget" localSheetId="3">OFFSET(#REF!,0,#REF!,1,13)</definedName>
    <definedName name="CLSumNewMarginBudget" localSheetId="9">OFFSET(#REF!,0,#REF!,1,13)</definedName>
    <definedName name="CLSumNewMarginBudget" localSheetId="15">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1">#REF!</definedName>
    <definedName name="comprehensive_income" localSheetId="3">#REF!</definedName>
    <definedName name="comprehensive_income" localSheetId="9">#REF!</definedName>
    <definedName name="comprehensive_income" localSheetId="15">#REF!</definedName>
    <definedName name="comprehensive_income">#REF!</definedName>
    <definedName name="CONSOL2001M" localSheetId="1">#REF!</definedName>
    <definedName name="CONSOL2001M" localSheetId="3">#REF!</definedName>
    <definedName name="CONSOL2001M" localSheetId="9">#REF!</definedName>
    <definedName name="CONSOL2001M" localSheetId="15">#REF!</definedName>
    <definedName name="CONSOL2001M">#REF!</definedName>
    <definedName name="CONSOL2001Y" localSheetId="1">#REF!</definedName>
    <definedName name="CONSOL2001Y" localSheetId="3">#REF!</definedName>
    <definedName name="CONSOL2001Y" localSheetId="9">#REF!</definedName>
    <definedName name="CONSOL2001Y" localSheetId="15">#REF!</definedName>
    <definedName name="CONSOL2001Y">#REF!</definedName>
    <definedName name="costh" localSheetId="1">[19]S.P.13!#REF!</definedName>
    <definedName name="costh" localSheetId="3">[19]S.P.13!#REF!</definedName>
    <definedName name="costh" localSheetId="9">[19]S.P.13!#REF!</definedName>
    <definedName name="costh" localSheetId="15">[19]S.P.13!#REF!</definedName>
    <definedName name="costh">[19]S.P.13!#REF!</definedName>
    <definedName name="ctax1" localSheetId="1">#REF!</definedName>
    <definedName name="ctax1" localSheetId="3">#REF!</definedName>
    <definedName name="ctax1" localSheetId="9">#REF!</definedName>
    <definedName name="ctax1" localSheetId="15">#REF!</definedName>
    <definedName name="ctax1">#REF!</definedName>
    <definedName name="ctfntx" localSheetId="1">#REF!</definedName>
    <definedName name="ctfntx" localSheetId="3">#REF!</definedName>
    <definedName name="ctfntx" localSheetId="9">#REF!</definedName>
    <definedName name="ctfntx" localSheetId="15">#REF!</definedName>
    <definedName name="ctfntx">#REF!</definedName>
    <definedName name="ctirtx" localSheetId="1">#REF!</definedName>
    <definedName name="ctirtx" localSheetId="3">#REF!</definedName>
    <definedName name="ctirtx" localSheetId="9">#REF!</definedName>
    <definedName name="ctirtx" localSheetId="15">#REF!</definedName>
    <definedName name="ctirtx">#REF!</definedName>
    <definedName name="ctprov" localSheetId="1">#REF!</definedName>
    <definedName name="ctprov" localSheetId="3">#REF!</definedName>
    <definedName name="ctprov" localSheetId="9">#REF!</definedName>
    <definedName name="ctprov" localSheetId="15">#REF!</definedName>
    <definedName name="ctprov">#REF!</definedName>
    <definedName name="ctrtto" localSheetId="1">#REF!</definedName>
    <definedName name="ctrtto" localSheetId="3">#REF!</definedName>
    <definedName name="ctrtto" localSheetId="9">#REF!</definedName>
    <definedName name="ctrtto" localSheetId="15">#REF!</definedName>
    <definedName name="ctrtto">#REF!</definedName>
    <definedName name="ctxblb" localSheetId="1">#REF!</definedName>
    <definedName name="ctxblb" localSheetId="3">#REF!</definedName>
    <definedName name="ctxblb" localSheetId="9">#REF!</definedName>
    <definedName name="ctxblb" localSheetId="15">#REF!</definedName>
    <definedName name="ctxblb">#REF!</definedName>
    <definedName name="Customer_Relationship___Sales_Division" localSheetId="1">#REF!</definedName>
    <definedName name="Customer_Relationship___Sales_Division" localSheetId="3">#REF!</definedName>
    <definedName name="Customer_Relationship___Sales_Division" localSheetId="9">#REF!</definedName>
    <definedName name="Customer_Relationship___Sales_Division" localSheetId="15">#REF!</definedName>
    <definedName name="Customer_Relationship___Sales_Division">#REF!</definedName>
    <definedName name="CZERWIEC___JUNE__1999" localSheetId="1">#REF!</definedName>
    <definedName name="CZERWIEC___JUNE__1999" localSheetId="3">#REF!</definedName>
    <definedName name="CZERWIEC___JUNE__1999" localSheetId="9">#REF!</definedName>
    <definedName name="CZERWIEC___JUNE__1999" localSheetId="15">#REF!</definedName>
    <definedName name="CZERWIEC___JUNE__1999" localSheetId="16">#REF!</definedName>
    <definedName name="CZERWIEC___JUNE__1999">#REF!</definedName>
    <definedName name="data">[28]disc_new!$A$3</definedName>
    <definedName name="data_spr" localSheetId="1">#REF!</definedName>
    <definedName name="data_spr" localSheetId="3">#REF!</definedName>
    <definedName name="data_spr" localSheetId="9">#REF!</definedName>
    <definedName name="data_spr" localSheetId="15">#REF!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1">#REF!</definedName>
    <definedName name="DATA14" localSheetId="3">#REF!</definedName>
    <definedName name="DATA14" localSheetId="9">#REF!</definedName>
    <definedName name="DATA14" localSheetId="15">#REF!</definedName>
    <definedName name="DATA14">#REF!</definedName>
    <definedName name="DATA15" localSheetId="1">#REF!</definedName>
    <definedName name="DATA15" localSheetId="3">#REF!</definedName>
    <definedName name="DATA15" localSheetId="9">#REF!</definedName>
    <definedName name="DATA15" localSheetId="15">#REF!</definedName>
    <definedName name="DATA15">#REF!</definedName>
    <definedName name="DATA16" localSheetId="1">#REF!</definedName>
    <definedName name="DATA16" localSheetId="3">#REF!</definedName>
    <definedName name="DATA16" localSheetId="9">#REF!</definedName>
    <definedName name="DATA16" localSheetId="15">#REF!</definedName>
    <definedName name="DATA16">#REF!</definedName>
    <definedName name="DATA17" localSheetId="1">#REF!</definedName>
    <definedName name="DATA17" localSheetId="3">#REF!</definedName>
    <definedName name="DATA17" localSheetId="9">#REF!</definedName>
    <definedName name="DATA17" localSheetId="15">#REF!</definedName>
    <definedName name="DATA17">#REF!</definedName>
    <definedName name="DATA18" localSheetId="1">#REF!</definedName>
    <definedName name="DATA18" localSheetId="3">#REF!</definedName>
    <definedName name="DATA18" localSheetId="9">#REF!</definedName>
    <definedName name="DATA18" localSheetId="15">#REF!</definedName>
    <definedName name="DATA18">#REF!</definedName>
    <definedName name="DATA19" localSheetId="1">#REF!</definedName>
    <definedName name="DATA19" localSheetId="3">#REF!</definedName>
    <definedName name="DATA19" localSheetId="9">#REF!</definedName>
    <definedName name="DATA19" localSheetId="15">#REF!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1">#REF!</definedName>
    <definedName name="DAY_mm" localSheetId="3">#REF!</definedName>
    <definedName name="DAY_mm" localSheetId="9">#REF!</definedName>
    <definedName name="DAY_mm" localSheetId="15">#REF!</definedName>
    <definedName name="DAY_mm">#REF!</definedName>
    <definedName name="DAY_prior" localSheetId="1">#REF!</definedName>
    <definedName name="DAY_prior" localSheetId="3">#REF!</definedName>
    <definedName name="DAY_prior" localSheetId="9">#REF!</definedName>
    <definedName name="DAY_prior" localSheetId="15">#REF!</definedName>
    <definedName name="DAY_prior">#REF!</definedName>
    <definedName name="DAY_ytd" localSheetId="1">#REF!</definedName>
    <definedName name="DAY_ytd" localSheetId="3">#REF!</definedName>
    <definedName name="DAY_ytd" localSheetId="9">#REF!</definedName>
    <definedName name="DAY_ytd" localSheetId="15">#REF!</definedName>
    <definedName name="DAY_ytd">#REF!</definedName>
    <definedName name="DBI" localSheetId="1">#REF!</definedName>
    <definedName name="DBI" localSheetId="3">#REF!</definedName>
    <definedName name="DBI" localSheetId="9">#REF!</definedName>
    <definedName name="DBI" localSheetId="15">#REF!</definedName>
    <definedName name="DBI">#REF!</definedName>
    <definedName name="DD" localSheetId="1">#REF!</definedName>
    <definedName name="DD" localSheetId="3">#REF!</definedName>
    <definedName name="DD" localSheetId="9">#REF!</definedName>
    <definedName name="DD" localSheetId="15">#REF!</definedName>
    <definedName name="DD">#REF!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9">'[30]wybrane dane finansowe 1'!#REF!</definedName>
    <definedName name="ddcddd" localSheetId="15">'[30]wybrane dane finansowe 1'!#REF!</definedName>
    <definedName name="ddcddd" localSheetId="16">'[31]wybrane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6">#N/A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1">#REF!</definedName>
    <definedName name="ddddddddddddddddddddddddd" localSheetId="3">#REF!</definedName>
    <definedName name="ddddddddddddddddddddddddd" localSheetId="9">#REF!</definedName>
    <definedName name="ddddddddddddddddddddddddd" localSheetId="15">#REF!</definedName>
    <definedName name="ddddddddddddddddddddddddd">#REF!</definedName>
    <definedName name="Dec_2002" localSheetId="1">#REF!</definedName>
    <definedName name="Dec_2002" localSheetId="3">#REF!</definedName>
    <definedName name="Dec_2002" localSheetId="9">#REF!</definedName>
    <definedName name="Dec_2002" localSheetId="15">#REF!</definedName>
    <definedName name="Dec_2002">#REF!</definedName>
    <definedName name="Dec_2003" localSheetId="1">#REF!</definedName>
    <definedName name="Dec_2003" localSheetId="3">#REF!</definedName>
    <definedName name="Dec_2003" localSheetId="9">#REF!</definedName>
    <definedName name="Dec_2003" localSheetId="15">#REF!</definedName>
    <definedName name="Dec_2003">#REF!</definedName>
    <definedName name="Dec_2004" localSheetId="1">#REF!</definedName>
    <definedName name="Dec_2004" localSheetId="3">#REF!</definedName>
    <definedName name="Dec_2004" localSheetId="9">#REF!</definedName>
    <definedName name="Dec_2004" localSheetId="15">#REF!</definedName>
    <definedName name="Dec_2004">#REF!</definedName>
    <definedName name="Dec_2005" localSheetId="1">#REF!</definedName>
    <definedName name="Dec_2005" localSheetId="3">#REF!</definedName>
    <definedName name="Dec_2005" localSheetId="9">#REF!</definedName>
    <definedName name="Dec_2005" localSheetId="15">#REF!</definedName>
    <definedName name="Dec_2005">#REF!</definedName>
    <definedName name="DecemberIC" localSheetId="1">#REF!</definedName>
    <definedName name="DecemberIC" localSheetId="3">#REF!</definedName>
    <definedName name="DecemberIC" localSheetId="9">#REF!</definedName>
    <definedName name="DecemberIC" localSheetId="15">#REF!</definedName>
    <definedName name="DecemberIC">#REF!</definedName>
    <definedName name="DecemberII" localSheetId="1">#REF!</definedName>
    <definedName name="DecemberII" localSheetId="3">#REF!</definedName>
    <definedName name="DecemberII" localSheetId="9">#REF!</definedName>
    <definedName name="DecemberII" localSheetId="15">#REF!</definedName>
    <definedName name="DecemberII">#REF!</definedName>
    <definedName name="DecemberL" localSheetId="1">#REF!</definedName>
    <definedName name="DecemberL" localSheetId="3">#REF!</definedName>
    <definedName name="DecemberL" localSheetId="9">#REF!</definedName>
    <definedName name="DecemberL" localSheetId="15">#REF!</definedName>
    <definedName name="DecemberL">#REF!</definedName>
    <definedName name="DEM" localSheetId="1">#REF!</definedName>
    <definedName name="DEM" localSheetId="3">#REF!</definedName>
    <definedName name="DEM" localSheetId="9">#REF!</definedName>
    <definedName name="DEM" localSheetId="15">#REF!</definedName>
    <definedName name="DEM">#REF!</definedName>
    <definedName name="DEPO_dt" localSheetId="1">#REF!</definedName>
    <definedName name="DEPO_dt" localSheetId="3">#REF!</definedName>
    <definedName name="DEPO_dt" localSheetId="9">#REF!</definedName>
    <definedName name="DEPO_dt" localSheetId="15">#REF!</definedName>
    <definedName name="DEPO_dt">#REF!</definedName>
    <definedName name="DEPO_dw" localSheetId="1">#REF!</definedName>
    <definedName name="DEPO_dw" localSheetId="3">#REF!</definedName>
    <definedName name="DEPO_dw" localSheetId="9">#REF!</definedName>
    <definedName name="DEPO_dw" localSheetId="15">#REF!</definedName>
    <definedName name="DEPO_dw">#REF!</definedName>
    <definedName name="DF_AIB" localSheetId="1">[23]disc_new!#REF!</definedName>
    <definedName name="DF_AIB" localSheetId="3">[23]disc_new!#REF!</definedName>
    <definedName name="DF_AIB" localSheetId="9">[23]disc_new!#REF!</definedName>
    <definedName name="DF_AIB" localSheetId="15">[23]disc_new!#REF!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1">OFFSET(#REF!,0,0,COUNT(#REF!),1)</definedName>
    <definedName name="df_curve" localSheetId="3">OFFSET(#REF!,0,0,COUNT(#REF!),1)</definedName>
    <definedName name="df_curve" localSheetId="9">OFFSET(#REF!,0,0,COUNT(#REF!),1)</definedName>
    <definedName name="df_curve" localSheetId="15">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1">#REF!</definedName>
    <definedName name="DFCHF" localSheetId="3">#REF!</definedName>
    <definedName name="DFCHF" localSheetId="9">#REF!</definedName>
    <definedName name="DFCHF" localSheetId="15">#REF!</definedName>
    <definedName name="DFCHF">#REF!</definedName>
    <definedName name="DFCHF3006" localSheetId="1">#REF!</definedName>
    <definedName name="DFCHF3006" localSheetId="3">#REF!</definedName>
    <definedName name="DFCHF3006" localSheetId="9">#REF!</definedName>
    <definedName name="DFCHF3006" localSheetId="15">#REF!</definedName>
    <definedName name="DFCHF3006">#REF!</definedName>
    <definedName name="DFCHF3009" localSheetId="1">#REF!</definedName>
    <definedName name="DFCHF3009" localSheetId="3">#REF!</definedName>
    <definedName name="DFCHF3009" localSheetId="9">#REF!</definedName>
    <definedName name="DFCHF3009" localSheetId="15">#REF!</definedName>
    <definedName name="DFCHF3009">#REF!</definedName>
    <definedName name="DFCHF3112" localSheetId="1">#REF!</definedName>
    <definedName name="DFCHF3112" localSheetId="3">#REF!</definedName>
    <definedName name="DFCHF3112" localSheetId="9">#REF!</definedName>
    <definedName name="DFCHF3112" localSheetId="15">#REF!</definedName>
    <definedName name="DFCHF3112">#REF!</definedName>
    <definedName name="dfdgbfdg" localSheetId="1">'[14]Table 39_'!#REF!</definedName>
    <definedName name="dfdgbfdg" localSheetId="3">'[14]Table 39_'!#REF!</definedName>
    <definedName name="dfdgbfdg" localSheetId="9">'[14]Table 39_'!#REF!</definedName>
    <definedName name="dfdgbfdg" localSheetId="15">'[14]Table 39_'!#REF!</definedName>
    <definedName name="dfdgbfdg">'[14]Table 39_'!#REF!</definedName>
    <definedName name="DFEUR" localSheetId="1">#REF!</definedName>
    <definedName name="DFEUR" localSheetId="3">#REF!</definedName>
    <definedName name="DFEUR" localSheetId="9">#REF!</definedName>
    <definedName name="DFEUR" localSheetId="15">#REF!</definedName>
    <definedName name="DFEUR">#REF!</definedName>
    <definedName name="DFEUR3006" localSheetId="1">#REF!</definedName>
    <definedName name="DFEUR3006" localSheetId="3">#REF!</definedName>
    <definedName name="DFEUR3006" localSheetId="9">#REF!</definedName>
    <definedName name="DFEUR3006" localSheetId="15">#REF!</definedName>
    <definedName name="DFEUR3006">#REF!</definedName>
    <definedName name="DFEUR3009" localSheetId="1">#REF!</definedName>
    <definedName name="DFEUR3009" localSheetId="3">#REF!</definedName>
    <definedName name="DFEUR3009" localSheetId="9">#REF!</definedName>
    <definedName name="DFEUR3009" localSheetId="15">#REF!</definedName>
    <definedName name="DFEUR3009">#REF!</definedName>
    <definedName name="DFEUR3112" localSheetId="1">#REF!</definedName>
    <definedName name="DFEUR3112" localSheetId="3">#REF!</definedName>
    <definedName name="DFEUR3112" localSheetId="9">#REF!</definedName>
    <definedName name="DFEUR3112" localSheetId="15">#REF!</definedName>
    <definedName name="DFEUR3112">#REF!</definedName>
    <definedName name="DFJPY" localSheetId="1">#REF!</definedName>
    <definedName name="DFJPY" localSheetId="3">#REF!</definedName>
    <definedName name="DFJPY" localSheetId="9">#REF!</definedName>
    <definedName name="DFJPY" localSheetId="15">#REF!</definedName>
    <definedName name="DFJPY">#REF!</definedName>
    <definedName name="DFJPY3006" localSheetId="1">#REF!</definedName>
    <definedName name="DFJPY3006" localSheetId="3">#REF!</definedName>
    <definedName name="DFJPY3006" localSheetId="9">#REF!</definedName>
    <definedName name="DFJPY3006" localSheetId="15">#REF!</definedName>
    <definedName name="DFJPY3006">#REF!</definedName>
    <definedName name="DFJPY3009" localSheetId="1">#REF!</definedName>
    <definedName name="DFJPY3009" localSheetId="3">#REF!</definedName>
    <definedName name="DFJPY3009" localSheetId="9">#REF!</definedName>
    <definedName name="DFJPY3009" localSheetId="15">#REF!</definedName>
    <definedName name="DFJPY3009">#REF!</definedName>
    <definedName name="DFJPY3112" localSheetId="1">#REF!</definedName>
    <definedName name="DFJPY3112" localSheetId="3">#REF!</definedName>
    <definedName name="DFJPY3112" localSheetId="9">#REF!</definedName>
    <definedName name="DFJPY3112" localSheetId="15">#REF!</definedName>
    <definedName name="DFJPY3112">#REF!</definedName>
    <definedName name="DFPLN" localSheetId="1">#REF!</definedName>
    <definedName name="DFPLN" localSheetId="3">#REF!</definedName>
    <definedName name="DFPLN" localSheetId="9">#REF!</definedName>
    <definedName name="DFPLN" localSheetId="15">#REF!</definedName>
    <definedName name="DFPLN">#REF!</definedName>
    <definedName name="DFPLN3006" localSheetId="1">#REF!</definedName>
    <definedName name="DFPLN3006" localSheetId="3">#REF!</definedName>
    <definedName name="DFPLN3006" localSheetId="9">#REF!</definedName>
    <definedName name="DFPLN3006" localSheetId="15">#REF!</definedName>
    <definedName name="DFPLN3006">#REF!</definedName>
    <definedName name="DFPLN3009" localSheetId="1">#REF!</definedName>
    <definedName name="DFPLN3009" localSheetId="3">#REF!</definedName>
    <definedName name="DFPLN3009" localSheetId="9">#REF!</definedName>
    <definedName name="DFPLN3009" localSheetId="15">#REF!</definedName>
    <definedName name="DFPLN3009">#REF!</definedName>
    <definedName name="DFPLN3112" localSheetId="1">#REF!</definedName>
    <definedName name="DFPLN3112" localSheetId="3">#REF!</definedName>
    <definedName name="DFPLN3112" localSheetId="9">#REF!</definedName>
    <definedName name="DFPLN3112" localSheetId="15">#REF!</definedName>
    <definedName name="DFPLN3112">#REF!</definedName>
    <definedName name="dfr" localSheetId="1">#REF!</definedName>
    <definedName name="dfr" localSheetId="3">#REF!</definedName>
    <definedName name="dfr" localSheetId="9">#REF!</definedName>
    <definedName name="dfr" localSheetId="15">#REF!</definedName>
    <definedName name="dfr">#REF!</definedName>
    <definedName name="dfrty" localSheetId="1">#REF!</definedName>
    <definedName name="dfrty" localSheetId="3">#REF!</definedName>
    <definedName name="dfrty" localSheetId="9">#REF!</definedName>
    <definedName name="dfrty" localSheetId="15">#REF!</definedName>
    <definedName name="dfrty">#REF!</definedName>
    <definedName name="DFUSD" localSheetId="1">#REF!</definedName>
    <definedName name="DFUSD" localSheetId="3">#REF!</definedName>
    <definedName name="DFUSD" localSheetId="9">#REF!</definedName>
    <definedName name="DFUSD" localSheetId="15">#REF!</definedName>
    <definedName name="DFUSD">#REF!</definedName>
    <definedName name="DFUSD3006" localSheetId="1">#REF!</definedName>
    <definedName name="DFUSD3006" localSheetId="3">#REF!</definedName>
    <definedName name="DFUSD3006" localSheetId="9">#REF!</definedName>
    <definedName name="DFUSD3006" localSheetId="15">#REF!</definedName>
    <definedName name="DFUSD3006">#REF!</definedName>
    <definedName name="DFUSD3009" localSheetId="1">#REF!</definedName>
    <definedName name="DFUSD3009" localSheetId="3">#REF!</definedName>
    <definedName name="DFUSD3009" localSheetId="9">#REF!</definedName>
    <definedName name="DFUSD3009" localSheetId="15">#REF!</definedName>
    <definedName name="DFUSD3009">#REF!</definedName>
    <definedName name="DFUSD3112" localSheetId="1">#REF!</definedName>
    <definedName name="DFUSD3112" localSheetId="3">#REF!</definedName>
    <definedName name="DFUSD3112" localSheetId="9">#REF!</definedName>
    <definedName name="DFUSD3112" localSheetId="15">#REF!</definedName>
    <definedName name="DFUSD3112">#REF!</definedName>
    <definedName name="Dialog1_Button3_Click">[2]!Dialog1_Button3_Click</definedName>
    <definedName name="DICT">[32]Słownik!$A$7:$C$338</definedName>
    <definedName name="disch" localSheetId="1">[19]S.P.13!#REF!</definedName>
    <definedName name="disch" localSheetId="3">[19]S.P.13!#REF!</definedName>
    <definedName name="disch" localSheetId="9">[19]S.P.13!#REF!</definedName>
    <definedName name="disch" localSheetId="15">[19]S.P.13!#REF!</definedName>
    <definedName name="disch">[19]S.P.13!#REF!</definedName>
    <definedName name="discount_factors">OFFSET('[33]Zero Curve'!$A$113,0,0,COUNT('[33]Zero Curve'!$A$113:$A$200),2)</definedName>
    <definedName name="dit" localSheetId="1">#REF!</definedName>
    <definedName name="dit" localSheetId="3">#REF!</definedName>
    <definedName name="dit" localSheetId="9">#REF!</definedName>
    <definedName name="dit" localSheetId="15">#REF!</definedName>
    <definedName name="dit">#REF!</definedName>
    <definedName name="DMDochody2000M" localSheetId="1">#REF!</definedName>
    <definedName name="DMDochody2000M" localSheetId="3">#REF!</definedName>
    <definedName name="DMDochody2000M" localSheetId="9">#REF!</definedName>
    <definedName name="DMDochody2000M" localSheetId="15">#REF!</definedName>
    <definedName name="DMDochody2000M">#REF!</definedName>
    <definedName name="DMDochody2000Y" localSheetId="1">#REF!</definedName>
    <definedName name="DMDochody2000Y" localSheetId="3">#REF!</definedName>
    <definedName name="DMDochody2000Y" localSheetId="9">#REF!</definedName>
    <definedName name="DMDochody2000Y" localSheetId="15">#REF!</definedName>
    <definedName name="DMDochody2000Y">#REF!</definedName>
    <definedName name="DMDochody2001M" localSheetId="1">#REF!</definedName>
    <definedName name="DMDochody2001M" localSheetId="3">#REF!</definedName>
    <definedName name="DMDochody2001M" localSheetId="9">#REF!</definedName>
    <definedName name="DMDochody2001M" localSheetId="15">#REF!</definedName>
    <definedName name="DMDochody2001M">#REF!</definedName>
    <definedName name="DMDochody2001Y" localSheetId="1">#REF!</definedName>
    <definedName name="DMDochody2001Y" localSheetId="3">#REF!</definedName>
    <definedName name="DMDochody2001Y" localSheetId="9">#REF!</definedName>
    <definedName name="DMDochody2001Y" localSheetId="15">#REF!</definedName>
    <definedName name="DMDochody2001Y">#REF!</definedName>
    <definedName name="DMobroty2000M" localSheetId="1">#REF!</definedName>
    <definedName name="DMobroty2000M" localSheetId="3">#REF!</definedName>
    <definedName name="DMobroty2000M" localSheetId="9">#REF!</definedName>
    <definedName name="DMobroty2000M" localSheetId="15">#REF!</definedName>
    <definedName name="DMobroty2000M">#REF!</definedName>
    <definedName name="DMobroty2000Y" localSheetId="1">#REF!</definedName>
    <definedName name="DMobroty2000Y" localSheetId="3">#REF!</definedName>
    <definedName name="DMobroty2000Y" localSheetId="9">#REF!</definedName>
    <definedName name="DMobroty2000Y" localSheetId="15">#REF!</definedName>
    <definedName name="DMobroty2000Y">#REF!</definedName>
    <definedName name="DMobroty2001M" localSheetId="1">#REF!</definedName>
    <definedName name="DMobroty2001M" localSheetId="3">#REF!</definedName>
    <definedName name="DMobroty2001M" localSheetId="9">#REF!</definedName>
    <definedName name="DMobroty2001M" localSheetId="15">#REF!</definedName>
    <definedName name="DMobroty2001M">#REF!</definedName>
    <definedName name="DMobroty2001Y" localSheetId="1">#REF!</definedName>
    <definedName name="DMobroty2001Y" localSheetId="3">#REF!</definedName>
    <definedName name="DMobroty2001Y" localSheetId="9">#REF!</definedName>
    <definedName name="DMobroty2001Y" localSheetId="15">#REF!</definedName>
    <definedName name="DMobroty2001Y">#REF!</definedName>
    <definedName name="DMWBK2000M" localSheetId="1">#REF!</definedName>
    <definedName name="DMWBK2000M" localSheetId="3">#REF!</definedName>
    <definedName name="DMWBK2000M" localSheetId="9">#REF!</definedName>
    <definedName name="DMWBK2000M" localSheetId="15">#REF!</definedName>
    <definedName name="DMWBK2000M">#REF!</definedName>
    <definedName name="DMWBK2000Y" localSheetId="1">#REF!</definedName>
    <definedName name="DMWBK2000Y" localSheetId="3">#REF!</definedName>
    <definedName name="DMWBK2000Y" localSheetId="9">#REF!</definedName>
    <definedName name="DMWBK2000Y" localSheetId="15">#REF!</definedName>
    <definedName name="DMWBK2000Y">#REF!</definedName>
    <definedName name="DMWBK2001M" localSheetId="1">#REF!</definedName>
    <definedName name="DMWBK2001M" localSheetId="3">#REF!</definedName>
    <definedName name="DMWBK2001M" localSheetId="9">#REF!</definedName>
    <definedName name="DMWBK2001M" localSheetId="15">#REF!</definedName>
    <definedName name="DMWBK2001M">#REF!</definedName>
    <definedName name="DMWBK2001Y" localSheetId="1">#REF!</definedName>
    <definedName name="DMWBK2001Y" localSheetId="3">#REF!</definedName>
    <definedName name="DMWBK2001Y" localSheetId="9">#REF!</definedName>
    <definedName name="DMWBK2001Y" localSheetId="15">#REF!</definedName>
    <definedName name="DMWBK2001Y">#REF!</definedName>
    <definedName name="do_usunie" localSheetId="1" hidden="1">{"'BZ SA P&amp;l (fORECAST)'!$A$1:$BR$26"}</definedName>
    <definedName name="do_usunie" localSheetId="0" hidden="1">{"'BZ SA P&amp;l (fORECAST)'!$A$1:$BR$26"}</definedName>
    <definedName name="do_usunie" hidden="1">{"'BZ SA P&amp;l (fORECAST)'!$A$1:$BR$26"}</definedName>
    <definedName name="dochody_skons" localSheetId="1">#REF!</definedName>
    <definedName name="dochody_skons" localSheetId="3">#REF!</definedName>
    <definedName name="dochody_skons" localSheetId="9">#REF!</definedName>
    <definedName name="dochody_skons" localSheetId="15">#REF!</definedName>
    <definedName name="dochody_skons" localSheetId="16">#REF!</definedName>
    <definedName name="dochody_skons">#REF!</definedName>
    <definedName name="DPI" localSheetId="1">#REF!</definedName>
    <definedName name="DPI" localSheetId="3">#REF!</definedName>
    <definedName name="DPI" localSheetId="9">#REF!</definedName>
    <definedName name="DPI" localSheetId="15">#REF!</definedName>
    <definedName name="DPI">#REF!</definedName>
    <definedName name="ds" localSheetId="1" hidden="1">{"'BZ SA P&amp;l (fORECAST)'!$A$1:$BR$26"}</definedName>
    <definedName name="ds" localSheetId="0" hidden="1">{"'BZ SA P&amp;l (fORECAST)'!$A$1:$BR$26"}</definedName>
    <definedName name="ds" hidden="1">{"'BZ SA P&amp;l (fORECAST)'!$A$1:$BR$26"}</definedName>
    <definedName name="dsa" localSheetId="1">#REF!</definedName>
    <definedName name="dsa" localSheetId="3">#REF!</definedName>
    <definedName name="dsa" localSheetId="9">#REF!</definedName>
    <definedName name="dsa" localSheetId="15">#REF!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1">#REF!</definedName>
    <definedName name="DSI" localSheetId="3">#REF!</definedName>
    <definedName name="DSI" localSheetId="9">#REF!</definedName>
    <definedName name="DSI" localSheetId="15">#REF!</definedName>
    <definedName name="DSI">#REF!</definedName>
    <definedName name="DTI" localSheetId="1">#REF!</definedName>
    <definedName name="DTI" localSheetId="3">#REF!</definedName>
    <definedName name="DTI" localSheetId="9">#REF!</definedName>
    <definedName name="DTI" localSheetId="15">#REF!</definedName>
    <definedName name="DTI">#REF!</definedName>
    <definedName name="duik">[23]disc_new!$A$3</definedName>
    <definedName name="dywidendy" localSheetId="1">#REF!</definedName>
    <definedName name="dywidendy" localSheetId="3">#REF!</definedName>
    <definedName name="dywidendy" localSheetId="9">#REF!</definedName>
    <definedName name="dywidendy" localSheetId="15">#REF!</definedName>
    <definedName name="dywidendy" localSheetId="16">#REF!</definedName>
    <definedName name="dywidendy">#REF!</definedName>
    <definedName name="e" localSheetId="1" hidden="1">{"'BZ SA P&amp;l (fORECAST)'!$A$1:$BR$26"}</definedName>
    <definedName name="e" localSheetId="0"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6">#N/A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1">[34]FBN010A_2!#REF!</definedName>
    <definedName name="ek.FBN010A_2" localSheetId="3">[34]FBN010A_2!#REF!</definedName>
    <definedName name="ek.FBN010A_2" localSheetId="9">[34]FBN010A_2!#REF!</definedName>
    <definedName name="ek.FBN010A_2" localSheetId="15">[34]FBN010A_2!#REF!</definedName>
    <definedName name="ek.FBN010A_2">[34]FBN010A_2!#REF!</definedName>
    <definedName name="ek.FBN019_4" localSheetId="1">#REF!</definedName>
    <definedName name="ek.FBN019_4" localSheetId="3">#REF!</definedName>
    <definedName name="ek.FBN019_4" localSheetId="9">#REF!</definedName>
    <definedName name="ek.FBN019_4" localSheetId="15">#REF!</definedName>
    <definedName name="ek.FBN019_4">#REF!</definedName>
    <definedName name="ek.FBN019_6" localSheetId="1">#REF!</definedName>
    <definedName name="ek.FBN019_6" localSheetId="3">#REF!</definedName>
    <definedName name="ek.FBN019_6" localSheetId="9">#REF!</definedName>
    <definedName name="ek.FBN019_6" localSheetId="15">#REF!</definedName>
    <definedName name="ek.FBN019_6">#REF!</definedName>
    <definedName name="ek.FBN019_7" localSheetId="1">#REF!</definedName>
    <definedName name="ek.FBN019_7" localSheetId="3">#REF!</definedName>
    <definedName name="ek.FBN019_7" localSheetId="9">#REF!</definedName>
    <definedName name="ek.FBN019_7" localSheetId="15">#REF!</definedName>
    <definedName name="ek.FBN019_7">#REF!</definedName>
    <definedName name="ek.FBN019_8" localSheetId="1">#REF!</definedName>
    <definedName name="ek.FBN019_8" localSheetId="3">#REF!</definedName>
    <definedName name="ek.FBN019_8" localSheetId="9">#REF!</definedName>
    <definedName name="ek.FBN019_8" localSheetId="15">#REF!</definedName>
    <definedName name="ek.FBN019_8">#REF!</definedName>
    <definedName name="ek.FBN020_2" localSheetId="1">#REF!</definedName>
    <definedName name="ek.FBN020_2" localSheetId="3">#REF!</definedName>
    <definedName name="ek.FBN020_2" localSheetId="9">#REF!</definedName>
    <definedName name="ek.FBN020_2" localSheetId="15">#REF!</definedName>
    <definedName name="ek.FBN020_2">#REF!</definedName>
    <definedName name="ek.FIN004A" localSheetId="1">'[34]FIN004A i 4B'!#REF!</definedName>
    <definedName name="ek.FIN004A" localSheetId="3">'[34]FIN004A i 4B'!#REF!</definedName>
    <definedName name="ek.FIN004A" localSheetId="9">'[34]FIN004A i 4B'!#REF!</definedName>
    <definedName name="ek.FIN004A" localSheetId="15">'[34]FIN004A i 4B'!#REF!</definedName>
    <definedName name="ek.FIN004A">'[34]FIN004A i 4B'!#REF!</definedName>
    <definedName name="ek.FIN005_1" localSheetId="1">#REF!</definedName>
    <definedName name="ek.FIN005_1" localSheetId="3">#REF!</definedName>
    <definedName name="ek.FIN005_1" localSheetId="9">#REF!</definedName>
    <definedName name="ek.FIN005_1" localSheetId="15">#REF!</definedName>
    <definedName name="ek.FIN005_1">#REF!</definedName>
    <definedName name="ela" localSheetId="1">#REF!</definedName>
    <definedName name="ela" localSheetId="4">#REF!</definedName>
    <definedName name="ela" localSheetId="0">#REF!</definedName>
    <definedName name="ela" localSheetId="3">#REF!</definedName>
    <definedName name="ela" localSheetId="9">#REF!</definedName>
    <definedName name="ela" localSheetId="15">#REF!</definedName>
    <definedName name="ela" localSheetId="16">#REF!</definedName>
    <definedName name="ela">#REF!</definedName>
    <definedName name="emisja" localSheetId="1">#REF!</definedName>
    <definedName name="emisja" localSheetId="3">#REF!</definedName>
    <definedName name="emisja" localSheetId="9">#REF!</definedName>
    <definedName name="emisja" localSheetId="15">#REF!</definedName>
    <definedName name="emisja" localSheetId="16">#REF!</definedName>
    <definedName name="emisja">#REF!</definedName>
    <definedName name="ENGLISH" localSheetId="1">#REF!</definedName>
    <definedName name="ENGLISH" localSheetId="3">#REF!</definedName>
    <definedName name="ENGLISH" localSheetId="9">#REF!</definedName>
    <definedName name="ENGLISH" localSheetId="15">#REF!</definedName>
    <definedName name="ENGLISH">#REF!</definedName>
    <definedName name="EPO_List">[35]SMT_List!$A$38:$A$59</definedName>
    <definedName name="EQI" localSheetId="1">#REF!</definedName>
    <definedName name="EQI" localSheetId="3">#REF!</definedName>
    <definedName name="EQI" localSheetId="9">#REF!</definedName>
    <definedName name="EQI" localSheetId="15">#REF!</definedName>
    <definedName name="EQI">#REF!</definedName>
    <definedName name="EUR" localSheetId="1">#REF!</definedName>
    <definedName name="EUR" localSheetId="3">#REF!</definedName>
    <definedName name="EUR" localSheetId="9">#REF!</definedName>
    <definedName name="EUR" localSheetId="15">#REF!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1">#REF!</definedName>
    <definedName name="EURPLN" localSheetId="3">#REF!</definedName>
    <definedName name="EURPLN" localSheetId="9">#REF!</definedName>
    <definedName name="EURPLN" localSheetId="15">#REF!</definedName>
    <definedName name="EURPLN">#REF!</definedName>
    <definedName name="EURPLN1M" localSheetId="1">#REF!</definedName>
    <definedName name="EURPLN1M" localSheetId="3">#REF!</definedName>
    <definedName name="EURPLN1M" localSheetId="9">#REF!</definedName>
    <definedName name="EURPLN1M" localSheetId="15">#REF!</definedName>
    <definedName name="EURPLN1M">#REF!</definedName>
    <definedName name="EURPLN3006" localSheetId="1">#REF!</definedName>
    <definedName name="EURPLN3006" localSheetId="3">#REF!</definedName>
    <definedName name="EURPLN3006" localSheetId="9">#REF!</definedName>
    <definedName name="EURPLN3006" localSheetId="15">#REF!</definedName>
    <definedName name="EURPLN3006">#REF!</definedName>
    <definedName name="EURPLN3009" localSheetId="1">#REF!</definedName>
    <definedName name="EURPLN3009" localSheetId="3">#REF!</definedName>
    <definedName name="EURPLN3009" localSheetId="9">#REF!</definedName>
    <definedName name="EURPLN3009" localSheetId="15">#REF!</definedName>
    <definedName name="EURPLN3009">#REF!</definedName>
    <definedName name="EURPLN3112" localSheetId="1">#REF!</definedName>
    <definedName name="EURPLN3112" localSheetId="3">#REF!</definedName>
    <definedName name="EURPLN3112" localSheetId="9">#REF!</definedName>
    <definedName name="EURPLN3112" localSheetId="15">#REF!</definedName>
    <definedName name="EURPLN3112">#REF!</definedName>
    <definedName name="ew.FBN019_4" localSheetId="1">#REF!</definedName>
    <definedName name="ew.FBN019_4" localSheetId="3">#REF!</definedName>
    <definedName name="ew.FBN019_4" localSheetId="9">#REF!</definedName>
    <definedName name="ew.FBN019_4" localSheetId="15">#REF!</definedName>
    <definedName name="ew.FBN019_4">#REF!</definedName>
    <definedName name="ew.FBN019_6" localSheetId="1">#REF!</definedName>
    <definedName name="ew.FBN019_6" localSheetId="3">#REF!</definedName>
    <definedName name="ew.FBN019_6" localSheetId="9">#REF!</definedName>
    <definedName name="ew.FBN019_6" localSheetId="15">#REF!</definedName>
    <definedName name="ew.FBN019_6">#REF!</definedName>
    <definedName name="ew.FBN019_7" localSheetId="1">#REF!</definedName>
    <definedName name="ew.FBN019_7" localSheetId="3">#REF!</definedName>
    <definedName name="ew.FBN019_7" localSheetId="9">#REF!</definedName>
    <definedName name="ew.FBN019_7" localSheetId="15">#REF!</definedName>
    <definedName name="ew.FBN019_7">#REF!</definedName>
    <definedName name="ew.FBN019_8" localSheetId="1">#REF!</definedName>
    <definedName name="ew.FBN019_8" localSheetId="3">#REF!</definedName>
    <definedName name="ew.FBN019_8" localSheetId="9">#REF!</definedName>
    <definedName name="ew.FBN019_8" localSheetId="15">#REF!</definedName>
    <definedName name="ew.FBN019_8">#REF!</definedName>
    <definedName name="ew.FBN020_2" localSheetId="1">#REF!</definedName>
    <definedName name="ew.FBN020_2" localSheetId="3">#REF!</definedName>
    <definedName name="ew.FBN020_2" localSheetId="9">#REF!</definedName>
    <definedName name="ew.FBN020_2" localSheetId="15">#REF!</definedName>
    <definedName name="ew.FBN020_2">#REF!</definedName>
    <definedName name="ew.FIN005_1" localSheetId="1">#REF!</definedName>
    <definedName name="ew.FIN005_1" localSheetId="3">#REF!</definedName>
    <definedName name="ew.FIN005_1" localSheetId="9">#REF!</definedName>
    <definedName name="ew.FIN005_1" localSheetId="15">#REF!</definedName>
    <definedName name="ew.FIN005_1">#REF!</definedName>
    <definedName name="FCI" localSheetId="1">#REF!</definedName>
    <definedName name="FCI" localSheetId="3">#REF!</definedName>
    <definedName name="FCI" localSheetId="9">#REF!</definedName>
    <definedName name="FCI" localSheetId="15">#REF!</definedName>
    <definedName name="FCI">#REF!</definedName>
    <definedName name="fdsg" localSheetId="1">'[13]Table 39_'!#REF!</definedName>
    <definedName name="fdsg" localSheetId="3">'[13]Table 39_'!#REF!</definedName>
    <definedName name="fdsg" localSheetId="9">'[13]Table 39_'!#REF!</definedName>
    <definedName name="fdsg" localSheetId="15">'[13]Table 39_'!#REF!</definedName>
    <definedName name="fdsg">'[13]Table 39_'!#REF!</definedName>
    <definedName name="fdtv" localSheetId="1">#REF!</definedName>
    <definedName name="fdtv" localSheetId="3">#REF!</definedName>
    <definedName name="fdtv" localSheetId="9">#REF!</definedName>
    <definedName name="fdtv" localSheetId="15">#REF!</definedName>
    <definedName name="fdtv">#REF!</definedName>
    <definedName name="FebruaryIC" localSheetId="1">#REF!</definedName>
    <definedName name="FebruaryIC" localSheetId="3">#REF!</definedName>
    <definedName name="FebruaryIC" localSheetId="9">#REF!</definedName>
    <definedName name="FebruaryIC" localSheetId="15">#REF!</definedName>
    <definedName name="FebruaryIC">#REF!</definedName>
    <definedName name="FebruaryII" localSheetId="1">#REF!</definedName>
    <definedName name="FebruaryII" localSheetId="3">#REF!</definedName>
    <definedName name="FebruaryII" localSheetId="9">#REF!</definedName>
    <definedName name="FebruaryII" localSheetId="15">#REF!</definedName>
    <definedName name="FebruaryII">#REF!</definedName>
    <definedName name="FebruaryL" localSheetId="1">#REF!</definedName>
    <definedName name="FebruaryL" localSheetId="3">#REF!</definedName>
    <definedName name="FebruaryL" localSheetId="9">#REF!</definedName>
    <definedName name="FebruaryL" localSheetId="15">#REF!</definedName>
    <definedName name="FebruaryL">#REF!</definedName>
    <definedName name="Fed_FundsBanks" localSheetId="1">[19]S.P.23!#REF!</definedName>
    <definedName name="Fed_FundsBanks" localSheetId="3">[19]S.P.23!#REF!</definedName>
    <definedName name="Fed_FundsBanks" localSheetId="9">[19]S.P.23!#REF!</definedName>
    <definedName name="Fed_FundsBanks" localSheetId="15">[19]S.P.23!#REF!</definedName>
    <definedName name="Fed_FundsBanks">[19]S.P.23!#REF!</definedName>
    <definedName name="Fed_fundsbanks_percent" localSheetId="1">[19]S.P.23!#REF!</definedName>
    <definedName name="Fed_fundsbanks_percent" localSheetId="3">[19]S.P.23!#REF!</definedName>
    <definedName name="Fed_fundsbanks_percent" localSheetId="9">[19]S.P.23!#REF!</definedName>
    <definedName name="Fed_fundsbanks_percent" localSheetId="15">[19]S.P.23!#REF!</definedName>
    <definedName name="Fed_fundsbanks_percent">[19]S.P.23!#REF!</definedName>
    <definedName name="Fed_fundsnon_bank_percent" localSheetId="1">[19]S.P.23!#REF!</definedName>
    <definedName name="Fed_fundsnon_bank_percent" localSheetId="3">[19]S.P.23!#REF!</definedName>
    <definedName name="Fed_fundsnon_bank_percent" localSheetId="9">[19]S.P.23!#REF!</definedName>
    <definedName name="Fed_fundsnon_bank_percent" localSheetId="15">[19]S.P.23!#REF!</definedName>
    <definedName name="Fed_fundsnon_bank_percent">[19]S.P.23!#REF!</definedName>
    <definedName name="Fed_Fundsnon_banks" localSheetId="1">[19]S.P.23!#REF!</definedName>
    <definedName name="Fed_Fundsnon_banks" localSheetId="3">[19]S.P.23!#REF!</definedName>
    <definedName name="Fed_Fundsnon_banks" localSheetId="9">[19]S.P.23!#REF!</definedName>
    <definedName name="Fed_Fundsnon_banks" localSheetId="15">[19]S.P.23!#REF!</definedName>
    <definedName name="Fed_Fundsnon_banks">[19]S.P.23!#REF!</definedName>
    <definedName name="fedfundsbanks" localSheetId="1">[19]S.P.23!#REF!</definedName>
    <definedName name="fedfundsbanks" localSheetId="3">[19]S.P.23!#REF!</definedName>
    <definedName name="fedfundsbanks" localSheetId="9">[19]S.P.23!#REF!</definedName>
    <definedName name="fedfundsbanks" localSheetId="15">[19]S.P.23!#REF!</definedName>
    <definedName name="fedfundsbanks">[19]S.P.23!#REF!</definedName>
    <definedName name="fedfundsnon_banks" localSheetId="1">[19]S.P.23!#REF!</definedName>
    <definedName name="fedfundsnon_banks" localSheetId="3">[19]S.P.23!#REF!</definedName>
    <definedName name="fedfundsnon_banks" localSheetId="9">[19]S.P.23!#REF!</definedName>
    <definedName name="fedfundsnon_banks" localSheetId="15">[19]S.P.23!#REF!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6" hidden="1">#N/A</definedName>
    <definedName name="ff" hidden="1">BS!ff</definedName>
    <definedName name="fff" localSheetId="1">BS!fff</definedName>
    <definedName name="fff" localSheetId="0">#N/A</definedName>
    <definedName name="fff" localSheetId="3">'Przychody prowizyjne'!fff</definedName>
    <definedName name="fff" localSheetId="16">#N/A</definedName>
    <definedName name="fff">BS!fff</definedName>
    <definedName name="ffff" localSheetId="1">BS!ffff</definedName>
    <definedName name="ffff" localSheetId="0">#N/A</definedName>
    <definedName name="ffff" localSheetId="3">'Przychody prowizyjne'!ffff</definedName>
    <definedName name="ffff" localSheetId="16">#N/A</definedName>
    <definedName name="ffff">BS!ffff</definedName>
    <definedName name="fffff" localSheetId="1">BS!fffff</definedName>
    <definedName name="fffff" localSheetId="0">#N/A</definedName>
    <definedName name="fffff" localSheetId="3">'Przychody prowizyjne'!fffff</definedName>
    <definedName name="fffff" localSheetId="16">#N/A</definedName>
    <definedName name="fffff">BS!fffff</definedName>
    <definedName name="ffffff" localSheetId="1">BS!ffffff</definedName>
    <definedName name="ffffff" localSheetId="0">#N/A</definedName>
    <definedName name="ffffff" localSheetId="3">'Przychody prowizyjne'!ffffff</definedName>
    <definedName name="ffffff" localSheetId="16">#N/A</definedName>
    <definedName name="ffffff">BS!ffffff</definedName>
    <definedName name="ffmovs" localSheetId="1">#REF!</definedName>
    <definedName name="ffmovs" localSheetId="3">#REF!</definedName>
    <definedName name="ffmovs" localSheetId="9">#REF!</definedName>
    <definedName name="ffmovs" localSheetId="15">#REF!</definedName>
    <definedName name="ffmovs">#REF!</definedName>
    <definedName name="fg" localSheetId="1" hidden="1">{"'BZ SA P&amp;l (fORECAST)'!$A$1:$BR$26"}</definedName>
    <definedName name="fg" localSheetId="0" hidden="1">{"'BZ SA P&amp;l (fORECAST)'!$A$1:$BR$26"}</definedName>
    <definedName name="fg" hidden="1">{"'BZ SA P&amp;l (fORECAST)'!$A$1:$BR$26"}</definedName>
    <definedName name="fgf" localSheetId="1">'[15]Table 39_'!#REF!</definedName>
    <definedName name="fgf" localSheetId="3">'[15]Table 39_'!#REF!</definedName>
    <definedName name="fgf" localSheetId="9">'[15]Table 39_'!#REF!</definedName>
    <definedName name="fgf" localSheetId="15">'[15]Table 39_'!#REF!</definedName>
    <definedName name="fgf">'[15]Table 39_'!#REF!</definedName>
    <definedName name="fghjk">[2]!fghjk</definedName>
    <definedName name="fixing">[23]kursy!$A$1:$G$65536</definedName>
    <definedName name="FL2000M" localSheetId="1">#REF!</definedName>
    <definedName name="FL2000M" localSheetId="3">#REF!</definedName>
    <definedName name="FL2000M" localSheetId="9">#REF!</definedName>
    <definedName name="FL2000M" localSheetId="15">#REF!</definedName>
    <definedName name="FL2000M">#REF!</definedName>
    <definedName name="FL2000Y" localSheetId="1">#REF!</definedName>
    <definedName name="FL2000Y" localSheetId="3">#REF!</definedName>
    <definedName name="FL2000Y" localSheetId="9">#REF!</definedName>
    <definedName name="FL2000Y" localSheetId="15">#REF!</definedName>
    <definedName name="FL2000Y">#REF!</definedName>
    <definedName name="FL2001M" localSheetId="1">#REF!</definedName>
    <definedName name="FL2001M" localSheetId="3">#REF!</definedName>
    <definedName name="FL2001M" localSheetId="9">#REF!</definedName>
    <definedName name="FL2001M" localSheetId="15">#REF!</definedName>
    <definedName name="FL2001M">#REF!</definedName>
    <definedName name="FL2001Y" localSheetId="1">#REF!</definedName>
    <definedName name="FL2001Y" localSheetId="3">#REF!</definedName>
    <definedName name="FL2001Y" localSheetId="9">#REF!</definedName>
    <definedName name="FL2001Y" localSheetId="15">#REF!</definedName>
    <definedName name="FL2001Y">#REF!</definedName>
    <definedName name="FLHPINC" localSheetId="1">#REF!</definedName>
    <definedName name="FLHPINC" localSheetId="3">#REF!</definedName>
    <definedName name="FLHPINC" localSheetId="9">#REF!</definedName>
    <definedName name="FLHPINC" localSheetId="15">#REF!</definedName>
    <definedName name="FLHPINC">#REF!</definedName>
    <definedName name="flrent" localSheetId="1">#REF!</definedName>
    <definedName name="flrent" localSheetId="3">#REF!</definedName>
    <definedName name="flrent" localSheetId="9">#REF!</definedName>
    <definedName name="flrent" localSheetId="15">#REF!</definedName>
    <definedName name="flrent">#REF!</definedName>
    <definedName name="Format" localSheetId="1">#REF!</definedName>
    <definedName name="Format" localSheetId="3">#REF!</definedName>
    <definedName name="Format" localSheetId="9">#REF!</definedName>
    <definedName name="Format" localSheetId="15">#REF!</definedName>
    <definedName name="Format">#REF!</definedName>
    <definedName name="FRA_dt" localSheetId="1">#REF!</definedName>
    <definedName name="FRA_dt" localSheetId="3">#REF!</definedName>
    <definedName name="FRA_dt" localSheetId="9">#REF!</definedName>
    <definedName name="FRA_dt" localSheetId="15">#REF!</definedName>
    <definedName name="FRA_dt">#REF!</definedName>
    <definedName name="Frequency">[20]Lists!$A$21:$A$25</definedName>
    <definedName name="FS" localSheetId="1" hidden="1">{"'BZ SA P&amp;l (fORECAST)'!$A$1:$BR$26"}</definedName>
    <definedName name="FS" localSheetId="0"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hidden="1">{"'BZ SA P&amp;l (fORECAST)'!$A$1:$BR$26"}</definedName>
    <definedName name="FUND2000M" localSheetId="1">#REF!</definedName>
    <definedName name="FUND2000M" localSheetId="3">#REF!</definedName>
    <definedName name="FUND2000M" localSheetId="9">#REF!</definedName>
    <definedName name="FUND2000M" localSheetId="15">#REF!</definedName>
    <definedName name="FUND2000M">#REF!</definedName>
    <definedName name="FUND2000Y" localSheetId="1">#REF!</definedName>
    <definedName name="FUND2000Y" localSheetId="3">#REF!</definedName>
    <definedName name="FUND2000Y" localSheetId="9">#REF!</definedName>
    <definedName name="FUND2000Y" localSheetId="15">#REF!</definedName>
    <definedName name="FUND2000Y">#REF!</definedName>
    <definedName name="FUND2001M" localSheetId="1">#REF!</definedName>
    <definedName name="FUND2001M" localSheetId="3">#REF!</definedName>
    <definedName name="FUND2001M" localSheetId="9">#REF!</definedName>
    <definedName name="FUND2001M" localSheetId="15">#REF!</definedName>
    <definedName name="FUND2001M">#REF!</definedName>
    <definedName name="FUND2001Y" localSheetId="1">#REF!</definedName>
    <definedName name="FUND2001Y" localSheetId="3">#REF!</definedName>
    <definedName name="FUND2001Y" localSheetId="9">#REF!</definedName>
    <definedName name="FUND2001Y" localSheetId="15">#REF!</definedName>
    <definedName name="FUND2001Y">#REF!</definedName>
    <definedName name="GBH2000M" localSheetId="1">#REF!</definedName>
    <definedName name="GBH2000M" localSheetId="3">#REF!</definedName>
    <definedName name="GBH2000M" localSheetId="9">#REF!</definedName>
    <definedName name="GBH2000M" localSheetId="15">#REF!</definedName>
    <definedName name="GBH2000M">#REF!</definedName>
    <definedName name="GBH2000Y" localSheetId="1">#REF!</definedName>
    <definedName name="GBH2000Y" localSheetId="3">#REF!</definedName>
    <definedName name="GBH2000Y" localSheetId="9">#REF!</definedName>
    <definedName name="GBH2000Y" localSheetId="15">#REF!</definedName>
    <definedName name="GBH2000Y">#REF!</definedName>
    <definedName name="GBH2001M" localSheetId="1">#REF!</definedName>
    <definedName name="GBH2001M" localSheetId="3">#REF!</definedName>
    <definedName name="GBH2001M" localSheetId="9">#REF!</definedName>
    <definedName name="GBH2001M" localSheetId="15">#REF!</definedName>
    <definedName name="GBH2001M">#REF!</definedName>
    <definedName name="GBH2001Y" localSheetId="1">#REF!</definedName>
    <definedName name="GBH2001Y" localSheetId="3">#REF!</definedName>
    <definedName name="GBH2001Y" localSheetId="9">#REF!</definedName>
    <definedName name="GBH2001Y" localSheetId="15">#REF!</definedName>
    <definedName name="GBH2001Y">#REF!</definedName>
    <definedName name="GBP" localSheetId="1">#REF!</definedName>
    <definedName name="GBP" localSheetId="3">#REF!</definedName>
    <definedName name="GBP" localSheetId="9">#REF!</definedName>
    <definedName name="GBP" localSheetId="15">#REF!</definedName>
    <definedName name="GBP">#REF!</definedName>
    <definedName name="gdwill1" localSheetId="1">[19]S.P.29!#REF!</definedName>
    <definedName name="gdwill1" localSheetId="3">[19]S.P.29!#REF!</definedName>
    <definedName name="gdwill1" localSheetId="9">[19]S.P.29!#REF!</definedName>
    <definedName name="gdwill1" localSheetId="15">[19]S.P.29!#REF!</definedName>
    <definedName name="gdwill1">[19]S.P.29!#REF!</definedName>
    <definedName name="gdwill2" localSheetId="1">[19]S.P.29!#REF!</definedName>
    <definedName name="gdwill2" localSheetId="3">[19]S.P.29!#REF!</definedName>
    <definedName name="gdwill2" localSheetId="9">[19]S.P.29!#REF!</definedName>
    <definedName name="gdwill2" localSheetId="15">[19]S.P.29!#REF!</definedName>
    <definedName name="gdwill2">[19]S.P.29!#REF!</definedName>
    <definedName name="gdwill3" localSheetId="1">[19]S.P.29!#REF!</definedName>
    <definedName name="gdwill3" localSheetId="3">[19]S.P.29!#REF!</definedName>
    <definedName name="gdwill3" localSheetId="9">[19]S.P.29!#REF!</definedName>
    <definedName name="gdwill3" localSheetId="15">[19]S.P.29!#REF!</definedName>
    <definedName name="gdwill3">[19]S.P.29!#REF!</definedName>
    <definedName name="gf" localSheetId="1" hidden="1">{"'BZ SA P&amp;l (fORECAST)'!$A$1:$BR$26"}</definedName>
    <definedName name="gf" localSheetId="0"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6">#N/A</definedName>
    <definedName name="ggg">BS!ggg</definedName>
    <definedName name="gggg" localSheetId="1">BS!gggg</definedName>
    <definedName name="gggg" localSheetId="0">#N/A</definedName>
    <definedName name="gggg" localSheetId="3">'Przychody prowizyjne'!gggg</definedName>
    <definedName name="gggg" localSheetId="16">#N/A</definedName>
    <definedName name="gggg">BS!gggg</definedName>
    <definedName name="ggggg" localSheetId="1">BS!ggggg</definedName>
    <definedName name="ggggg" localSheetId="0">#N/A</definedName>
    <definedName name="ggggg" localSheetId="3">'Przychody prowizyjne'!ggggg</definedName>
    <definedName name="ggggg" localSheetId="16">#N/A</definedName>
    <definedName name="ggggg">BS!ggggg</definedName>
    <definedName name="GII" localSheetId="1">#REF!</definedName>
    <definedName name="GII" localSheetId="3">#REF!</definedName>
    <definedName name="GII" localSheetId="9">#REF!</definedName>
    <definedName name="GII" localSheetId="15">#REF!</definedName>
    <definedName name="GII">#REF!</definedName>
    <definedName name="gilts" localSheetId="1">[19]S.P.2!#REF!</definedName>
    <definedName name="gilts" localSheetId="3">[19]S.P.2!#REF!</definedName>
    <definedName name="gilts" localSheetId="9">[19]S.P.2!#REF!</definedName>
    <definedName name="gilts" localSheetId="15">[19]S.P.2!#REF!</definedName>
    <definedName name="gilts">[19]S.P.2!#REF!</definedName>
    <definedName name="gilts10" localSheetId="1">[19]S.P.3!#REF!</definedName>
    <definedName name="gilts10" localSheetId="3">[19]S.P.3!#REF!</definedName>
    <definedName name="gilts10" localSheetId="9">[19]S.P.3!#REF!</definedName>
    <definedName name="gilts10" localSheetId="15">[19]S.P.3!#REF!</definedName>
    <definedName name="gilts10">[19]S.P.3!#REF!</definedName>
    <definedName name="gilts20" localSheetId="1">[19]S.P.2!#REF!</definedName>
    <definedName name="gilts20" localSheetId="3">[19]S.P.2!#REF!</definedName>
    <definedName name="gilts20" localSheetId="9">[19]S.P.2!#REF!</definedName>
    <definedName name="gilts20" localSheetId="15">[19]S.P.2!#REF!</definedName>
    <definedName name="gilts20">[19]S.P.2!#REF!</definedName>
    <definedName name="GotoErrGrid" localSheetId="1">#REF!</definedName>
    <definedName name="GotoErrGrid" localSheetId="3">#REF!</definedName>
    <definedName name="GotoErrGrid" localSheetId="9">#REF!</definedName>
    <definedName name="GotoErrGrid" localSheetId="15">#REF!</definedName>
    <definedName name="GotoErrGrid">#REF!</definedName>
    <definedName name="GotoErrMsg" localSheetId="1">#REF!</definedName>
    <definedName name="GotoErrMsg" localSheetId="3">#REF!</definedName>
    <definedName name="GotoErrMsg" localSheetId="9">#REF!</definedName>
    <definedName name="GotoErrMsg" localSheetId="15">#REF!</definedName>
    <definedName name="GotoErrMsg">#REF!</definedName>
    <definedName name="Gototitles" localSheetId="1">#REF!</definedName>
    <definedName name="Gototitles" localSheetId="3">#REF!</definedName>
    <definedName name="Gototitles" localSheetId="9">#REF!</definedName>
    <definedName name="Gototitles" localSheetId="15">#REF!</definedName>
    <definedName name="Gototitles">#REF!</definedName>
    <definedName name="Gotówka_i_operacje_z_bankiem_centralnym" localSheetId="1">#REF!</definedName>
    <definedName name="Gotówka_i_operacje_z_bankiem_centralnym" localSheetId="3">#REF!</definedName>
    <definedName name="Gotówka_i_operacje_z_bankiem_centralnym" localSheetId="9">#REF!</definedName>
    <definedName name="Gotówka_i_operacje_z_bankiem_centralnym" localSheetId="15">#REF!</definedName>
    <definedName name="Gotówka_i_operacje_z_bankiem_centralnym" localSheetId="16">#REF!</definedName>
    <definedName name="Gotówka_i_operacje_z_bankiem_centralnym">#REF!</definedName>
    <definedName name="Grading" localSheetId="1">#REF!</definedName>
    <definedName name="Grading" localSheetId="3">#REF!</definedName>
    <definedName name="Grading" localSheetId="9">#REF!</definedName>
    <definedName name="Grading" localSheetId="15">#REF!</definedName>
    <definedName name="Grading" localSheetId="16">#REF!</definedName>
    <definedName name="Grading">#REF!</definedName>
    <definedName name="groshedg20" localSheetId="1">[19]S.P.2!#REF!</definedName>
    <definedName name="groshedg20" localSheetId="3">[19]S.P.2!#REF!</definedName>
    <definedName name="groshedg20" localSheetId="9">[19]S.P.2!#REF!</definedName>
    <definedName name="groshedg20" localSheetId="15">[19]S.P.2!#REF!</definedName>
    <definedName name="groshedg20">[19]S.P.2!#REF!</definedName>
    <definedName name="grosinv20" localSheetId="1">[19]S.P.2!#REF!</definedName>
    <definedName name="grosinv20" localSheetId="3">[19]S.P.2!#REF!</definedName>
    <definedName name="grosinv20" localSheetId="9">[19]S.P.2!#REF!</definedName>
    <definedName name="grosinv20" localSheetId="15">[19]S.P.2!#REF!</definedName>
    <definedName name="grosinv20">[19]S.P.2!#REF!</definedName>
    <definedName name="grprelief_paid" localSheetId="1">#REF!</definedName>
    <definedName name="grprelief_paid" localSheetId="3">#REF!</definedName>
    <definedName name="grprelief_paid" localSheetId="9">#REF!</definedName>
    <definedName name="grprelief_paid" localSheetId="15">#REF!</definedName>
    <definedName name="grprelief_paid">#REF!</definedName>
    <definedName name="grprelief_received" localSheetId="1">#REF!</definedName>
    <definedName name="grprelief_received" localSheetId="3">#REF!</definedName>
    <definedName name="grprelief_received" localSheetId="9">#REF!</definedName>
    <definedName name="grprelief_received" localSheetId="15">#REF!</definedName>
    <definedName name="grprelief_received">#REF!</definedName>
    <definedName name="grupa" localSheetId="1">[36]grupa!#REF!</definedName>
    <definedName name="grupa" localSheetId="4">[36]grupa!#REF!</definedName>
    <definedName name="grupa" localSheetId="3">[36]grupa!#REF!</definedName>
    <definedName name="grupa" localSheetId="9">[36]grupa!#REF!</definedName>
    <definedName name="grupa" localSheetId="15">[36]grupa!#REF!</definedName>
    <definedName name="grupa" localSheetId="16">[37]grupa!#REF!</definedName>
    <definedName name="grupa">[36]grupa!#REF!</definedName>
    <definedName name="Grupa2000M" localSheetId="1">#REF!</definedName>
    <definedName name="Grupa2000M" localSheetId="3">#REF!</definedName>
    <definedName name="Grupa2000M" localSheetId="9">#REF!</definedName>
    <definedName name="Grupa2000M" localSheetId="15">#REF!</definedName>
    <definedName name="Grupa2000M">#REF!</definedName>
    <definedName name="Grupa2000Y" localSheetId="1">#REF!</definedName>
    <definedName name="Grupa2000Y" localSheetId="3">#REF!</definedName>
    <definedName name="Grupa2000Y" localSheetId="9">#REF!</definedName>
    <definedName name="Grupa2000Y" localSheetId="15">#REF!</definedName>
    <definedName name="Grupa2000Y">#REF!</definedName>
    <definedName name="Grupa2001M" localSheetId="1">#REF!</definedName>
    <definedName name="Grupa2001M" localSheetId="3">#REF!</definedName>
    <definedName name="Grupa2001M" localSheetId="9">#REF!</definedName>
    <definedName name="Grupa2001M" localSheetId="15">#REF!</definedName>
    <definedName name="Grupa2001M">#REF!</definedName>
    <definedName name="Grupa2001Y" localSheetId="1">#REF!</definedName>
    <definedName name="Grupa2001Y" localSheetId="3">#REF!</definedName>
    <definedName name="Grupa2001Y" localSheetId="9">#REF!</definedName>
    <definedName name="Grupa2001Y" localSheetId="15">#REF!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hidden="1">{"'BZ SA P&amp;l (fORECAST)'!$A$1:$BR$26"}</definedName>
    <definedName name="Header" localSheetId="1">#REF!</definedName>
    <definedName name="Header" localSheetId="3">#REF!</definedName>
    <definedName name="Header" localSheetId="9">#REF!</definedName>
    <definedName name="Header" localSheetId="15">#REF!</definedName>
    <definedName name="Header">#REF!</definedName>
    <definedName name="Hedge" localSheetId="1">#REF!</definedName>
    <definedName name="Hedge" localSheetId="3">#REF!</definedName>
    <definedName name="Hedge" localSheetId="9">#REF!</definedName>
    <definedName name="Hedge" localSheetId="15">#REF!</definedName>
    <definedName name="Hedge">#REF!</definedName>
    <definedName name="hedge_07" localSheetId="1">#REF!</definedName>
    <definedName name="hedge_07" localSheetId="3">#REF!</definedName>
    <definedName name="hedge_07" localSheetId="9">#REF!</definedName>
    <definedName name="hedge_07" localSheetId="15">#REF!</definedName>
    <definedName name="hedge_07">#REF!</definedName>
    <definedName name="hedge_08" localSheetId="1">#REF!</definedName>
    <definedName name="hedge_08" localSheetId="3">#REF!</definedName>
    <definedName name="hedge_08" localSheetId="9">#REF!</definedName>
    <definedName name="hedge_08" localSheetId="15">#REF!</definedName>
    <definedName name="hedge_08">#REF!</definedName>
    <definedName name="hefjwdfjk" localSheetId="1">'[5]wybrane dane finansowe 1'!#REF!</definedName>
    <definedName name="hefjwdfjk" localSheetId="3">'[5]wybrane dane finansowe 1'!#REF!</definedName>
    <definedName name="hefjwdfjk" localSheetId="9">'[5]wybrane dane finansowe 1'!#REF!</definedName>
    <definedName name="hefjwdfjk" localSheetId="15">'[5]wybrane dane finansowe 1'!#REF!</definedName>
    <definedName name="hefjwdfjk" localSheetId="16">'[5]wybrane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6">#N/A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6"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6">#N/A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hidden="1">{"'BZ SA P&amp;l (fORECAST)'!$A$1:$BR$26"}</definedName>
    <definedName name="hjsufyufdfsfsf">#N/A</definedName>
    <definedName name="ho" localSheetId="1">#REF!</definedName>
    <definedName name="ho" localSheetId="3">#REF!</definedName>
    <definedName name="ho" localSheetId="9">#REF!</definedName>
    <definedName name="ho" localSheetId="15">#REF!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1">#REF!</definedName>
    <definedName name="hy" localSheetId="3">#REF!</definedName>
    <definedName name="hy" localSheetId="9">#REF!</definedName>
    <definedName name="hy" localSheetId="15">#REF!</definedName>
    <definedName name="hy">#REF!</definedName>
    <definedName name="HypDateTimeFormat">"mm/dd/yy HH:MM AM/PM"</definedName>
    <definedName name="HypIntgFormat">"###0"</definedName>
    <definedName name="HypRealFormat">"#,##0.#####"</definedName>
    <definedName name="hyukj" localSheetId="1">#REF!</definedName>
    <definedName name="hyukj" localSheetId="3">#REF!</definedName>
    <definedName name="hyukj" localSheetId="9">#REF!</definedName>
    <definedName name="hyukj" localSheetId="15">#REF!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1">#REF!</definedName>
    <definedName name="IAF06_2007" localSheetId="3">#REF!</definedName>
    <definedName name="IAF06_2007" localSheetId="9">#REF!</definedName>
    <definedName name="IAF06_2007" localSheetId="15">#REF!</definedName>
    <definedName name="IAF06_2007">#REF!</definedName>
    <definedName name="IAF2006_2" localSheetId="1">#REF!</definedName>
    <definedName name="IAF2006_2" localSheetId="3">#REF!</definedName>
    <definedName name="IAF2006_2" localSheetId="9">#REF!</definedName>
    <definedName name="IAF2006_2" localSheetId="15">#REF!</definedName>
    <definedName name="IAF2006_2">#REF!</definedName>
    <definedName name="IBNR" localSheetId="1">#REF!</definedName>
    <definedName name="IBNR" localSheetId="3">#REF!</definedName>
    <definedName name="IBNR" localSheetId="9">#REF!</definedName>
    <definedName name="IBNR" localSheetId="15">#REF!</definedName>
    <definedName name="IBNR">#REF!</definedName>
    <definedName name="ICBS" localSheetId="1">#REF!</definedName>
    <definedName name="ICBS" localSheetId="3">#REF!</definedName>
    <definedName name="ICBS" localSheetId="9">#REF!</definedName>
    <definedName name="ICBS" localSheetId="15">#REF!</definedName>
    <definedName name="ICBS">#REF!</definedName>
    <definedName name="ID" localSheetId="1">#REF!</definedName>
    <definedName name="ID" localSheetId="3">#REF!</definedName>
    <definedName name="ID" localSheetId="9">#REF!</definedName>
    <definedName name="ID" localSheetId="15">#REF!</definedName>
    <definedName name="ID" localSheetId="16">#REF!</definedName>
    <definedName name="ID">#REF!</definedName>
    <definedName name="ID_XBRL" localSheetId="1">#REF!</definedName>
    <definedName name="ID_XBRL" localSheetId="3">#REF!</definedName>
    <definedName name="ID_XBRL" localSheetId="9">#REF!</definedName>
    <definedName name="ID_XBRL" localSheetId="15">#REF!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9">'[30]wybrane dane finansowe 1'!#REF!</definedName>
    <definedName name="iiiiiiiiiiiiiiiiiiiiiiiiiiiiiiiiiiiiiiiiiiiiiiiiiiiiiiiiiiiiiiiiiiiiiiii" localSheetId="15">'[30]wybrane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1">#REF!</definedName>
    <definedName name="Industry" localSheetId="3">#REF!</definedName>
    <definedName name="Industry" localSheetId="9">#REF!</definedName>
    <definedName name="Industry" localSheetId="15">#REF!</definedName>
    <definedName name="Industry" localSheetId="16">#REF!</definedName>
    <definedName name="Industry">#REF!</definedName>
    <definedName name="inf" localSheetId="1">#REF!</definedName>
    <definedName name="inf" localSheetId="3">#REF!</definedName>
    <definedName name="inf" localSheetId="9">#REF!</definedName>
    <definedName name="inf" localSheetId="15">#REF!</definedName>
    <definedName name="inf">#REF!</definedName>
    <definedName name="inf_2" localSheetId="1">#REF!</definedName>
    <definedName name="inf_2" localSheetId="3">#REF!</definedName>
    <definedName name="inf_2" localSheetId="9">#REF!</definedName>
    <definedName name="inf_2" localSheetId="15">#REF!</definedName>
    <definedName name="inf_2">#REF!</definedName>
    <definedName name="Informacja_dodatkowa07" localSheetId="1">#REF!</definedName>
    <definedName name="Informacja_dodatkowa07" localSheetId="3">#REF!</definedName>
    <definedName name="Informacja_dodatkowa07" localSheetId="9">#REF!</definedName>
    <definedName name="Informacja_dodatkowa07" localSheetId="15">#REF!</definedName>
    <definedName name="Informacja_dodatkowa07" localSheetId="16">#REF!</definedName>
    <definedName name="Informacja_dodatkowa07">#REF!</definedName>
    <definedName name="Informacja_dodatkowa08" localSheetId="1">#REF!</definedName>
    <definedName name="Informacja_dodatkowa08" localSheetId="3">#REF!</definedName>
    <definedName name="Informacja_dodatkowa08" localSheetId="9">#REF!</definedName>
    <definedName name="Informacja_dodatkowa08" localSheetId="15">#REF!</definedName>
    <definedName name="Informacja_dodatkowa08" localSheetId="16">#REF!</definedName>
    <definedName name="Informacja_dodatkowa08">#REF!</definedName>
    <definedName name="Investments_in_associates_12_2007" localSheetId="1">#REF!</definedName>
    <definedName name="Investments_in_associates_12_2007" localSheetId="3">#REF!</definedName>
    <definedName name="Investments_in_associates_12_2007" localSheetId="9">#REF!</definedName>
    <definedName name="Investments_in_associates_12_2007" localSheetId="15">#REF!</definedName>
    <definedName name="Investments_in_associates_12_2007">#REF!</definedName>
    <definedName name="Investments_in_associates_12_2008" localSheetId="1">#REF!</definedName>
    <definedName name="Investments_in_associates_12_2008" localSheetId="3">#REF!</definedName>
    <definedName name="Investments_in_associates_12_2008" localSheetId="9">#REF!</definedName>
    <definedName name="Investments_in_associates_12_2008" localSheetId="15">#REF!</definedName>
    <definedName name="Investments_in_associates_12_2008">#REF!</definedName>
    <definedName name="Inwestycje_w_podmioty" localSheetId="1">#REF!</definedName>
    <definedName name="Inwestycje_w_podmioty" localSheetId="3">#REF!</definedName>
    <definedName name="Inwestycje_w_podmioty" localSheetId="9">#REF!</definedName>
    <definedName name="Inwestycje_w_podmioty" localSheetId="15">#REF!</definedName>
    <definedName name="Inwestycje_w_podmioty" localSheetId="16">#REF!</definedName>
    <definedName name="Inwestycje_w_podmioty">#REF!</definedName>
    <definedName name="Inwestycyjne_aktywa_finansowe" localSheetId="1">#REF!</definedName>
    <definedName name="Inwestycyjne_aktywa_finansowe" localSheetId="3">#REF!</definedName>
    <definedName name="Inwestycyjne_aktywa_finansowe" localSheetId="9">#REF!</definedName>
    <definedName name="Inwestycyjne_aktywa_finansowe" localSheetId="15">#REF!</definedName>
    <definedName name="Inwestycyjne_aktywa_finansowe" localSheetId="16">#REF!</definedName>
    <definedName name="Inwestycyjne_aktywa_finansowe">#REF!</definedName>
    <definedName name="IRS_dt" localSheetId="1">#REF!</definedName>
    <definedName name="IRS_dt" localSheetId="3">#REF!</definedName>
    <definedName name="IRS_dt" localSheetId="9">#REF!</definedName>
    <definedName name="IRS_dt" localSheetId="15">#REF!</definedName>
    <definedName name="IRS_dt">#REF!</definedName>
    <definedName name="IRS_dw" localSheetId="1">#REF!</definedName>
    <definedName name="IRS_dw" localSheetId="3">#REF!</definedName>
    <definedName name="IRS_dw" localSheetId="9">#REF!</definedName>
    <definedName name="IRS_dw" localSheetId="15">#REF!</definedName>
    <definedName name="IRS_dw">#REF!</definedName>
    <definedName name="IV_1" localSheetId="1">#REF!</definedName>
    <definedName name="IV_1" localSheetId="3">#REF!</definedName>
    <definedName name="IV_1" localSheetId="9">#REF!</definedName>
    <definedName name="IV_1" localSheetId="15">#REF!</definedName>
    <definedName name="IV_1">#REF!</definedName>
    <definedName name="IV_2" localSheetId="1">#REF!</definedName>
    <definedName name="IV_2" localSheetId="3">#REF!</definedName>
    <definedName name="IV_2" localSheetId="9">#REF!</definedName>
    <definedName name="IV_2" localSheetId="15">#REF!</definedName>
    <definedName name="IV_2" localSheetId="16">#REF!</definedName>
    <definedName name="IV_2">#REF!</definedName>
    <definedName name="IX.2005">#N/A</definedName>
    <definedName name="jakikredyt">[21]nazwy!$E$1:$E$13</definedName>
    <definedName name="jakikredyt3">[40]nazwy!$E$1:$E$15</definedName>
    <definedName name="JanuaryL" localSheetId="1">#REF!</definedName>
    <definedName name="JanuaryL" localSheetId="3">#REF!</definedName>
    <definedName name="JanuaryL" localSheetId="9">#REF!</definedName>
    <definedName name="JanuaryL" localSheetId="15">#REF!</definedName>
    <definedName name="JanuaryL">#REF!</definedName>
    <definedName name="JedenRadekPodSestavou" localSheetId="1">#REF!</definedName>
    <definedName name="JedenRadekPodSestavou" localSheetId="3">#REF!</definedName>
    <definedName name="JedenRadekPodSestavou" localSheetId="9">#REF!</definedName>
    <definedName name="JedenRadekPodSestavou" localSheetId="15">#REF!</definedName>
    <definedName name="JedenRadekPodSestavou">#REF!</definedName>
    <definedName name="JedenRadekPodSestavou_11" localSheetId="1">#REF!</definedName>
    <definedName name="JedenRadekPodSestavou_11" localSheetId="3">#REF!</definedName>
    <definedName name="JedenRadekPodSestavou_11" localSheetId="9">#REF!</definedName>
    <definedName name="JedenRadekPodSestavou_11" localSheetId="15">#REF!</definedName>
    <definedName name="JedenRadekPodSestavou_11">#REF!</definedName>
    <definedName name="JedenRadekPodSestavou_2" localSheetId="1">#REF!</definedName>
    <definedName name="JedenRadekPodSestavou_2" localSheetId="3">#REF!</definedName>
    <definedName name="JedenRadekPodSestavou_2" localSheetId="9">#REF!</definedName>
    <definedName name="JedenRadekPodSestavou_2" localSheetId="15">#REF!</definedName>
    <definedName name="JedenRadekPodSestavou_2">#REF!</definedName>
    <definedName name="JedenRadekPodSestavou_28" localSheetId="1">#REF!</definedName>
    <definedName name="JedenRadekPodSestavou_28" localSheetId="3">#REF!</definedName>
    <definedName name="JedenRadekPodSestavou_28" localSheetId="9">#REF!</definedName>
    <definedName name="JedenRadekPodSestavou_28" localSheetId="15">#REF!</definedName>
    <definedName name="JedenRadekPodSestavou_28">#REF!</definedName>
    <definedName name="JedenRadekVedleSestavy" localSheetId="1">#REF!</definedName>
    <definedName name="JedenRadekVedleSestavy" localSheetId="3">#REF!</definedName>
    <definedName name="JedenRadekVedleSestavy" localSheetId="9">#REF!</definedName>
    <definedName name="JedenRadekVedleSestavy" localSheetId="15">#REF!</definedName>
    <definedName name="JedenRadekVedleSestavy">#REF!</definedName>
    <definedName name="JedenRadekVedleSestavy_11" localSheetId="1">#REF!</definedName>
    <definedName name="JedenRadekVedleSestavy_11" localSheetId="3">#REF!</definedName>
    <definedName name="JedenRadekVedleSestavy_11" localSheetId="9">#REF!</definedName>
    <definedName name="JedenRadekVedleSestavy_11" localSheetId="15">#REF!</definedName>
    <definedName name="JedenRadekVedleSestavy_11">#REF!</definedName>
    <definedName name="JedenRadekVedleSestavy_2" localSheetId="1">#REF!</definedName>
    <definedName name="JedenRadekVedleSestavy_2" localSheetId="3">#REF!</definedName>
    <definedName name="JedenRadekVedleSestavy_2" localSheetId="9">#REF!</definedName>
    <definedName name="JedenRadekVedleSestavy_2" localSheetId="15">#REF!</definedName>
    <definedName name="JedenRadekVedleSestavy_2">#REF!</definedName>
    <definedName name="JedenRadekVedleSestavy_28" localSheetId="1">#REF!</definedName>
    <definedName name="JedenRadekVedleSestavy_28" localSheetId="3">#REF!</definedName>
    <definedName name="JedenRadekVedleSestavy_28" localSheetId="9">#REF!</definedName>
    <definedName name="JedenRadekVedleSestavy_28" localSheetId="15">#REF!</definedName>
    <definedName name="JedenRadekVedleSestavy_28">#REF!</definedName>
    <definedName name="jednostka_raportująca" localSheetId="16">[41]lista!$B$2:$B$3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6"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6"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6"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6"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6"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6"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6"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6"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hidden="1">{"'BZ SA P&amp;l (fORECAST)'!$A$1:$BR$26"}</definedName>
    <definedName name="JPYPLN" localSheetId="1">#REF!</definedName>
    <definedName name="JPYPLN" localSheetId="3">#REF!</definedName>
    <definedName name="JPYPLN" localSheetId="9">#REF!</definedName>
    <definedName name="JPYPLN" localSheetId="15">#REF!</definedName>
    <definedName name="JPYPLN">#REF!</definedName>
    <definedName name="JPYPLN1M" localSheetId="1">#REF!</definedName>
    <definedName name="JPYPLN1M" localSheetId="3">#REF!</definedName>
    <definedName name="JPYPLN1M" localSheetId="9">#REF!</definedName>
    <definedName name="JPYPLN1M" localSheetId="15">#REF!</definedName>
    <definedName name="JPYPLN1M">#REF!</definedName>
    <definedName name="jshhdgsud">#N/A</definedName>
    <definedName name="JulyFC" localSheetId="1">#REF!</definedName>
    <definedName name="JulyFC" localSheetId="3">#REF!</definedName>
    <definedName name="JulyFC" localSheetId="9">#REF!</definedName>
    <definedName name="JulyFC" localSheetId="15">#REF!</definedName>
    <definedName name="JulyFC">#REF!</definedName>
    <definedName name="JulyIC" localSheetId="1">#REF!</definedName>
    <definedName name="JulyIC" localSheetId="3">#REF!</definedName>
    <definedName name="JulyIC" localSheetId="9">#REF!</definedName>
    <definedName name="JulyIC" localSheetId="15">#REF!</definedName>
    <definedName name="JulyIC">#REF!</definedName>
    <definedName name="JulyII" localSheetId="1">#REF!</definedName>
    <definedName name="JulyII" localSheetId="3">#REF!</definedName>
    <definedName name="JulyII" localSheetId="9">#REF!</definedName>
    <definedName name="JulyII" localSheetId="15">#REF!</definedName>
    <definedName name="JulyII">#REF!</definedName>
    <definedName name="JulyL" localSheetId="1">#REF!</definedName>
    <definedName name="JulyL" localSheetId="3">#REF!</definedName>
    <definedName name="JulyL" localSheetId="9">#REF!</definedName>
    <definedName name="JulyL" localSheetId="15">#REF!</definedName>
    <definedName name="JulyL">#REF!</definedName>
    <definedName name="Jun_2003" localSheetId="1">#REF!</definedName>
    <definedName name="Jun_2003" localSheetId="3">#REF!</definedName>
    <definedName name="Jun_2003" localSheetId="9">#REF!</definedName>
    <definedName name="Jun_2003" localSheetId="15">#REF!</definedName>
    <definedName name="Jun_2003">#REF!</definedName>
    <definedName name="JuneL" localSheetId="1">#REF!</definedName>
    <definedName name="JuneL" localSheetId="3">#REF!</definedName>
    <definedName name="JuneL" localSheetId="9">#REF!</definedName>
    <definedName name="JuneL" localSheetId="15">#REF!</definedName>
    <definedName name="JuneL">#REF!</definedName>
    <definedName name="K_11" localSheetId="1">#REF!</definedName>
    <definedName name="K_11" localSheetId="3">#REF!</definedName>
    <definedName name="K_11" localSheetId="9">#REF!</definedName>
    <definedName name="K_11" localSheetId="15">#REF!</definedName>
    <definedName name="K_11" localSheetId="16">#REF!</definedName>
    <definedName name="K_11">#REF!</definedName>
    <definedName name="K_11_1" localSheetId="1">#REF!</definedName>
    <definedName name="K_11_1" localSheetId="3">#REF!</definedName>
    <definedName name="K_11_1" localSheetId="9">#REF!</definedName>
    <definedName name="K_11_1" localSheetId="15">#REF!</definedName>
    <definedName name="K_11_1" localSheetId="16">#REF!</definedName>
    <definedName name="K_11_1">#REF!</definedName>
    <definedName name="K_11_2" localSheetId="1">#REF!</definedName>
    <definedName name="K_11_2" localSheetId="3">#REF!</definedName>
    <definedName name="K_11_2" localSheetId="9">#REF!</definedName>
    <definedName name="K_11_2" localSheetId="15">#REF!</definedName>
    <definedName name="K_11_2" localSheetId="16">#REF!</definedName>
    <definedName name="K_11_2">#REF!</definedName>
    <definedName name="K_310305" localSheetId="1">#REF!</definedName>
    <definedName name="K_310305" localSheetId="3">#REF!</definedName>
    <definedName name="K_310305" localSheetId="9">#REF!</definedName>
    <definedName name="K_310305" localSheetId="15">#REF!</definedName>
    <definedName name="K_310305" localSheetId="16">#REF!</definedName>
    <definedName name="K_310305">#REF!</definedName>
    <definedName name="K_310306" localSheetId="1">#REF!</definedName>
    <definedName name="K_310306" localSheetId="3">#REF!</definedName>
    <definedName name="K_310306" localSheetId="9">#REF!</definedName>
    <definedName name="K_310306" localSheetId="15">#REF!</definedName>
    <definedName name="K_310306" localSheetId="16">#REF!</definedName>
    <definedName name="K_310306">#REF!</definedName>
    <definedName name="K_311204" localSheetId="1">#REF!</definedName>
    <definedName name="K_311204" localSheetId="3">#REF!</definedName>
    <definedName name="K_311204" localSheetId="9">#REF!</definedName>
    <definedName name="K_311204" localSheetId="15">#REF!</definedName>
    <definedName name="K_311204" localSheetId="16">#REF!</definedName>
    <definedName name="K_311204">#REF!</definedName>
    <definedName name="K_311205" localSheetId="1">#REF!</definedName>
    <definedName name="K_311205" localSheetId="3">#REF!</definedName>
    <definedName name="K_311205" localSheetId="9">#REF!</definedName>
    <definedName name="K_311205" localSheetId="15">#REF!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9">[43]Kapitały!#REF!</definedName>
    <definedName name="K_PF" localSheetId="15">[43]Kapitały!#REF!</definedName>
    <definedName name="K_PF" localSheetId="16">[43]Kapitały!#REF!</definedName>
    <definedName name="K_PF">[43]Kapitały!#REF!</definedName>
    <definedName name="kap_skons2" localSheetId="1">'[18]kapitaly skons'!#REF!</definedName>
    <definedName name="kap_skons2" localSheetId="4">'[18]kapitaly skons'!#REF!</definedName>
    <definedName name="kap_skons2" localSheetId="3">'[18]kapitaly skons'!#REF!</definedName>
    <definedName name="kap_skons2" localSheetId="9">'[18]kapitaly skons'!#REF!</definedName>
    <definedName name="kap_skons2" localSheetId="15">'[18]kapitaly skons'!#REF!</definedName>
    <definedName name="kap_skons2" localSheetId="16">'[18]kapitaly skons'!#REF!</definedName>
    <definedName name="kap_skons2">'[18]kapitaly skons'!#REF!</definedName>
    <definedName name="Kapiatły_skons" localSheetId="1">#REF!</definedName>
    <definedName name="Kapiatły_skons" localSheetId="3">#REF!</definedName>
    <definedName name="Kapiatły_skons" localSheetId="9">#REF!</definedName>
    <definedName name="Kapiatły_skons" localSheetId="15">#REF!</definedName>
    <definedName name="Kapiatły_skons" localSheetId="16">#REF!</definedName>
    <definedName name="Kapiatły_skons">#REF!</definedName>
    <definedName name="kapitaly_0607" localSheetId="1">#REF!</definedName>
    <definedName name="kapitaly_0607" localSheetId="3">#REF!</definedName>
    <definedName name="kapitaly_0607" localSheetId="9">#REF!</definedName>
    <definedName name="kapitaly_0607" localSheetId="15">#REF!</definedName>
    <definedName name="kapitaly_0607">#REF!</definedName>
    <definedName name="kapitaly_0608" localSheetId="1">#REF!</definedName>
    <definedName name="kapitaly_0608" localSheetId="3">#REF!</definedName>
    <definedName name="kapitaly_0608" localSheetId="9">#REF!</definedName>
    <definedName name="kapitaly_0608" localSheetId="15">#REF!</definedName>
    <definedName name="kapitaly_0608">#REF!</definedName>
    <definedName name="kapitaly_1207" localSheetId="1">#REF!</definedName>
    <definedName name="kapitaly_1207" localSheetId="3">#REF!</definedName>
    <definedName name="kapitaly_1207" localSheetId="9">#REF!</definedName>
    <definedName name="kapitaly_1207" localSheetId="15">#REF!</definedName>
    <definedName name="kapitaly_1207">#REF!</definedName>
    <definedName name="kapitały_skons0608" localSheetId="1">'[18]kapitaly skons'!#REF!</definedName>
    <definedName name="kapitały_skons0608" localSheetId="4">'[18]kapitaly skons'!#REF!</definedName>
    <definedName name="kapitały_skons0608" localSheetId="3">'[18]kapitaly skons'!#REF!</definedName>
    <definedName name="kapitały_skons0608" localSheetId="9">'[18]kapitaly skons'!#REF!</definedName>
    <definedName name="kapitały_skons0608" localSheetId="15">'[18]kapitaly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1">#REF!</definedName>
    <definedName name="KL_WSK_ROK" localSheetId="3">#REF!</definedName>
    <definedName name="KL_WSK_ROK" localSheetId="9">#REF!</definedName>
    <definedName name="KL_WSK_ROK" localSheetId="15">#REF!</definedName>
    <definedName name="KL_WSK_ROK" localSheetId="16">#REF!</definedName>
    <definedName name="KL_WSK_ROK">#REF!</definedName>
    <definedName name="Komentarz">[44]lista!$J$2:$J$100</definedName>
    <definedName name="koncentracja_branz0606" localSheetId="1">'[45]branże 2008'!#REF!</definedName>
    <definedName name="koncentracja_branz0606" localSheetId="3">'[45]branże 2008'!#REF!</definedName>
    <definedName name="koncentracja_branz0606" localSheetId="9">'[45]branże 2008'!#REF!</definedName>
    <definedName name="koncentracja_branz0606" localSheetId="15">'[45]branże 2008'!#REF!</definedName>
    <definedName name="koncentracja_branz0606">'[45]branże 2008'!#REF!</definedName>
    <definedName name="Koncentracja_geogr0606" localSheetId="1">'[45]regiony 06.08'!#REF!</definedName>
    <definedName name="Koncentracja_geogr0606" localSheetId="3">'[45]regiony 06.08'!#REF!</definedName>
    <definedName name="Koncentracja_geogr0606" localSheetId="9">'[45]regiony 06.08'!#REF!</definedName>
    <definedName name="Koncentracja_geogr0606" localSheetId="15">'[45]regiony 06.08'!#REF!</definedName>
    <definedName name="Koncentracja_geogr0606">'[45]regiony 06.08'!#REF!</definedName>
    <definedName name="koniec_FBN019_4" localSheetId="1">#REF!</definedName>
    <definedName name="koniec_FBN019_4" localSheetId="3">#REF!</definedName>
    <definedName name="koniec_FBN019_4" localSheetId="9">#REF!</definedName>
    <definedName name="koniec_FBN019_4" localSheetId="15">#REF!</definedName>
    <definedName name="koniec_FBN019_4">#REF!</definedName>
    <definedName name="koniec_FBN019_6" localSheetId="1">#REF!</definedName>
    <definedName name="koniec_FBN019_6" localSheetId="3">#REF!</definedName>
    <definedName name="koniec_FBN019_6" localSheetId="9">#REF!</definedName>
    <definedName name="koniec_FBN019_6" localSheetId="15">#REF!</definedName>
    <definedName name="koniec_FBN019_6">#REF!</definedName>
    <definedName name="koniec_FBN019_7" localSheetId="1">#REF!</definedName>
    <definedName name="koniec_FBN019_7" localSheetId="3">#REF!</definedName>
    <definedName name="koniec_FBN019_7" localSheetId="9">#REF!</definedName>
    <definedName name="koniec_FBN019_7" localSheetId="15">#REF!</definedName>
    <definedName name="koniec_FBN019_7">#REF!</definedName>
    <definedName name="koniec_FBN019_8" localSheetId="1">#REF!</definedName>
    <definedName name="koniec_FBN019_8" localSheetId="3">#REF!</definedName>
    <definedName name="koniec_FBN019_8" localSheetId="9">#REF!</definedName>
    <definedName name="koniec_FBN019_8" localSheetId="15">#REF!</definedName>
    <definedName name="koniec_FBN019_8">#REF!</definedName>
    <definedName name="koniec_FBN020_2" localSheetId="1">#REF!</definedName>
    <definedName name="koniec_FBN020_2" localSheetId="3">#REF!</definedName>
    <definedName name="koniec_FBN020_2" localSheetId="9">#REF!</definedName>
    <definedName name="koniec_FBN020_2" localSheetId="15">#REF!</definedName>
    <definedName name="koniec_FBN020_2">#REF!</definedName>
    <definedName name="koniec_FIN004A" localSheetId="1">'[34]FIN004A i 4B'!#REF!</definedName>
    <definedName name="koniec_FIN004A" localSheetId="3">'[34]FIN004A i 4B'!#REF!</definedName>
    <definedName name="koniec_FIN004A" localSheetId="9">'[34]FIN004A i 4B'!#REF!</definedName>
    <definedName name="koniec_FIN004A" localSheetId="15">'[34]FIN004A i 4B'!#REF!</definedName>
    <definedName name="koniec_FIN004A">'[34]FIN004A i 4B'!#REF!</definedName>
    <definedName name="koniec_FIN005_1" localSheetId="1">#REF!</definedName>
    <definedName name="koniec_FIN005_1" localSheetId="3">#REF!</definedName>
    <definedName name="koniec_FIN005_1" localSheetId="9">#REF!</definedName>
    <definedName name="koniec_FIN005_1" localSheetId="15">#REF!</definedName>
    <definedName name="koniec_FIN005_1">#REF!</definedName>
    <definedName name="KONSOL2000M" localSheetId="1">#REF!</definedName>
    <definedName name="KONSOL2000M" localSheetId="3">#REF!</definedName>
    <definedName name="KONSOL2000M" localSheetId="9">#REF!</definedName>
    <definedName name="KONSOL2000M" localSheetId="15">#REF!</definedName>
    <definedName name="KONSOL2000M">#REF!</definedName>
    <definedName name="KONSOL2000Y" localSheetId="1">#REF!</definedName>
    <definedName name="KONSOL2000Y" localSheetId="3">#REF!</definedName>
    <definedName name="KONSOL2000Y" localSheetId="9">#REF!</definedName>
    <definedName name="KONSOL2000Y" localSheetId="15">#REF!</definedName>
    <definedName name="KONSOL2000Y">#REF!</definedName>
    <definedName name="Kontrpartne" localSheetId="16">[46]lista!$B$2:$B$20</definedName>
    <definedName name="Kontrpartne">[46]lista!$B$2:$B$20</definedName>
    <definedName name="Kontrpartner" localSheetId="16">[22]lista!$B$2:$B$212</definedName>
    <definedName name="Kontrpartner">[22]lista!$B$2:$B$212</definedName>
    <definedName name="KOPIA" localSheetId="1">'[5]wybrane dane finansowe 1'!#REF!</definedName>
    <definedName name="KOPIA" localSheetId="3">'[5]wybrane dane finansowe 1'!#REF!</definedName>
    <definedName name="KOPIA" localSheetId="9">'[5]wybrane dane finansowe 1'!#REF!</definedName>
    <definedName name="KOPIA" localSheetId="15">'[5]wybrane dane finansowe 1'!#REF!</definedName>
    <definedName name="KOPIA" localSheetId="16">'[5]wybrane dane finansowe 1'!#REF!</definedName>
    <definedName name="KOPIA">'[5]wybrane dane finansowe 1'!#REF!</definedName>
    <definedName name="Koszty_działania_banku" localSheetId="1">#REF!</definedName>
    <definedName name="Koszty_działania_banku" localSheetId="3">#REF!</definedName>
    <definedName name="Koszty_działania_banku" localSheetId="9">#REF!</definedName>
    <definedName name="Koszty_działania_banku" localSheetId="15">#REF!</definedName>
    <definedName name="Koszty_działania_banku" localSheetId="16">#REF!</definedName>
    <definedName name="Koszty_działania_banku">#REF!</definedName>
    <definedName name="Koszty_pracownicze" localSheetId="1">#REF!</definedName>
    <definedName name="Koszty_pracownicze" localSheetId="3">#REF!</definedName>
    <definedName name="Koszty_pracownicze" localSheetId="9">#REF!</definedName>
    <definedName name="Koszty_pracownicze" localSheetId="15">#REF!</definedName>
    <definedName name="Koszty_pracownicze" localSheetId="16">#REF!</definedName>
    <definedName name="Koszty_pracownicze">#REF!</definedName>
    <definedName name="KS_062006" localSheetId="1">#REF!</definedName>
    <definedName name="KS_062006" localSheetId="3">#REF!</definedName>
    <definedName name="KS_062006" localSheetId="9">#REF!</definedName>
    <definedName name="KS_062006" localSheetId="15">#REF!</definedName>
    <definedName name="KS_062006">#REF!</definedName>
    <definedName name="KS_300905" localSheetId="1">#REF!</definedName>
    <definedName name="KS_300905" localSheetId="3">#REF!</definedName>
    <definedName name="KS_300905" localSheetId="9">#REF!</definedName>
    <definedName name="KS_300905" localSheetId="15">#REF!</definedName>
    <definedName name="KS_300905" localSheetId="16">#REF!</definedName>
    <definedName name="KS_300905">#REF!</definedName>
    <definedName name="KS_30092005" localSheetId="1">#REF!</definedName>
    <definedName name="KS_30092005" localSheetId="3">#REF!</definedName>
    <definedName name="KS_30092005" localSheetId="9">#REF!</definedName>
    <definedName name="KS_30092005" localSheetId="15">#REF!</definedName>
    <definedName name="KS_30092005" localSheetId="16">#REF!</definedName>
    <definedName name="KS_30092005">#REF!</definedName>
    <definedName name="KS_310305" localSheetId="1">#REF!</definedName>
    <definedName name="KS_310305" localSheetId="3">#REF!</definedName>
    <definedName name="KS_310305" localSheetId="9">#REF!</definedName>
    <definedName name="KS_310305" localSheetId="15">#REF!</definedName>
    <definedName name="KS_310305" localSheetId="16">#REF!</definedName>
    <definedName name="KS_310305">#REF!</definedName>
    <definedName name="KS_310306" localSheetId="1">#REF!</definedName>
    <definedName name="KS_310306" localSheetId="3">#REF!</definedName>
    <definedName name="KS_310306" localSheetId="9">#REF!</definedName>
    <definedName name="KS_310306" localSheetId="15">#REF!</definedName>
    <definedName name="KS_310306" localSheetId="16">#REF!</definedName>
    <definedName name="KS_310306">#REF!</definedName>
    <definedName name="KS_311204" localSheetId="1">#REF!</definedName>
    <definedName name="KS_311204" localSheetId="3">#REF!</definedName>
    <definedName name="KS_311204" localSheetId="9">#REF!</definedName>
    <definedName name="KS_311204" localSheetId="15">#REF!</definedName>
    <definedName name="KS_311204" localSheetId="16">#REF!</definedName>
    <definedName name="KS_311204">#REF!</definedName>
    <definedName name="KS_311205" localSheetId="1">#REF!</definedName>
    <definedName name="KS_311205" localSheetId="3">#REF!</definedName>
    <definedName name="KS_311205" localSheetId="9">#REF!</definedName>
    <definedName name="KS_311205" localSheetId="15">#REF!</definedName>
    <definedName name="KS_311205" localSheetId="16">#REF!</definedName>
    <definedName name="KS_311205">#REF!</definedName>
    <definedName name="KW_MB2004" localSheetId="1">#REF!</definedName>
    <definedName name="KW_MB2004" localSheetId="3">#REF!</definedName>
    <definedName name="KW_MB2004" localSheetId="9">#REF!</definedName>
    <definedName name="KW_MB2004" localSheetId="15">#REF!</definedName>
    <definedName name="KW_MB2004" localSheetId="16">#REF!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6">#N/A</definedName>
    <definedName name="kwiecień_bez_FIAT">BS!kwiecień_bez_FIAT</definedName>
    <definedName name="L">#N/A</definedName>
    <definedName name="LANG">[32]Słownik!$A$2</definedName>
    <definedName name="LBI" localSheetId="1">#REF!</definedName>
    <definedName name="LBI" localSheetId="3">#REF!</definedName>
    <definedName name="LBI" localSheetId="9">#REF!</definedName>
    <definedName name="LBI" localSheetId="15">#REF!</definedName>
    <definedName name="LBI">#REF!</definedName>
    <definedName name="LFI" localSheetId="1">#REF!</definedName>
    <definedName name="LFI" localSheetId="3">#REF!</definedName>
    <definedName name="LFI" localSheetId="9">#REF!</definedName>
    <definedName name="LFI" localSheetId="15">#REF!</definedName>
    <definedName name="LFI">#REF!</definedName>
    <definedName name="LIB_Month" localSheetId="1">OFFSET(#REF!,0,#REF!,1,13)</definedName>
    <definedName name="LIB_Month" localSheetId="3">OFFSET(#REF!,0,#REF!,1,13)</definedName>
    <definedName name="LIB_Month" localSheetId="9">OFFSET(#REF!,0,#REF!,1,13)</definedName>
    <definedName name="LIB_Month" localSheetId="15">OFFSET(#REF!,0,#REF!,1,13)</definedName>
    <definedName name="LIB_Month">OFFSET(#REF!,0,#REF!,1,13)</definedName>
    <definedName name="LIB_MortgageFX" localSheetId="1">OFFSET(#REF!,0,#REF!,1,13)</definedName>
    <definedName name="LIB_MortgageFX" localSheetId="3">OFFSET(#REF!,0,#REF!,1,13)</definedName>
    <definedName name="LIB_MortgageFX" localSheetId="9">OFFSET(#REF!,0,#REF!,1,13)</definedName>
    <definedName name="LIB_MortgageFX" localSheetId="15">OFFSET(#REF!,0,#REF!,1,13)</definedName>
    <definedName name="LIB_MortgageFX">OFFSET(#REF!,0,#REF!,1,13)</definedName>
    <definedName name="LIB_MortgagePLN" localSheetId="1">OFFSET(#REF!,0,#REF!,1,13)</definedName>
    <definedName name="LIB_MortgagePLN" localSheetId="3">OFFSET(#REF!,0,#REF!,1,13)</definedName>
    <definedName name="LIB_MortgagePLN" localSheetId="9">OFFSET(#REF!,0,#REF!,1,13)</definedName>
    <definedName name="LIB_MortgagePLN" localSheetId="15">OFFSET(#REF!,0,#REF!,1,13)</definedName>
    <definedName name="LIB_MortgagePLN">OFFSET(#REF!,0,#REF!,1,13)</definedName>
    <definedName name="LIB_PS" localSheetId="1">OFFSET(#REF!,0,#REF!,1,13)</definedName>
    <definedName name="LIB_PS" localSheetId="3">OFFSET(#REF!,0,#REF!,1,13)</definedName>
    <definedName name="LIB_PS" localSheetId="9">OFFSET(#REF!,0,#REF!,1,13)</definedName>
    <definedName name="LIB_PS" localSheetId="15">OFFSET(#REF!,0,#REF!,1,13)</definedName>
    <definedName name="LIB_PS">OFFSET(#REF!,0,#REF!,1,13)</definedName>
    <definedName name="LIB_SCL" localSheetId="1">OFFSET(#REF!,0,#REF!,1,13)</definedName>
    <definedName name="LIB_SCL" localSheetId="3">OFFSET(#REF!,0,#REF!,1,13)</definedName>
    <definedName name="LIB_SCL" localSheetId="9">OFFSET(#REF!,0,#REF!,1,13)</definedName>
    <definedName name="LIB_SCL" localSheetId="15">OFFSET(#REF!,0,#REF!,1,13)</definedName>
    <definedName name="LIB_SCL">OFFSET(#REF!,0,#REF!,1,13)</definedName>
    <definedName name="LIB_Secured" localSheetId="1">OFFSET(#REF!,0,#REF!,1,13)</definedName>
    <definedName name="LIB_Secured" localSheetId="3">OFFSET(#REF!,0,#REF!,1,13)</definedName>
    <definedName name="LIB_Secured" localSheetId="9">OFFSET(#REF!,0,#REF!,1,13)</definedName>
    <definedName name="LIB_Secured" localSheetId="15">OFFSET(#REF!,0,#REF!,1,13)</definedName>
    <definedName name="LIB_Secured">OFFSET(#REF!,0,#REF!,1,13)</definedName>
    <definedName name="LIBM_MortgageFX" localSheetId="1">OFFSET(#REF!,0,#REF!,1,13)</definedName>
    <definedName name="LIBM_MortgageFX" localSheetId="3">OFFSET(#REF!,0,#REF!,1,13)</definedName>
    <definedName name="LIBM_MortgageFX" localSheetId="9">OFFSET(#REF!,0,#REF!,1,13)</definedName>
    <definedName name="LIBM_MortgageFX" localSheetId="15">OFFSET(#REF!,0,#REF!,1,13)</definedName>
    <definedName name="LIBM_MortgageFX">OFFSET(#REF!,0,#REF!,1,13)</definedName>
    <definedName name="LIBM_MortgagePLN" localSheetId="1">OFFSET(#REF!,0,#REF!,1,13)</definedName>
    <definedName name="LIBM_MortgagePLN" localSheetId="3">OFFSET(#REF!,0,#REF!,1,13)</definedName>
    <definedName name="LIBM_MortgagePLN" localSheetId="9">OFFSET(#REF!,0,#REF!,1,13)</definedName>
    <definedName name="LIBM_MortgagePLN" localSheetId="15">OFFSET(#REF!,0,#REF!,1,13)</definedName>
    <definedName name="LIBM_MortgagePLN">OFFSET(#REF!,0,#REF!,1,13)</definedName>
    <definedName name="LIBM_PS" localSheetId="1">OFFSET(#REF!,0,#REF!,1,13)</definedName>
    <definedName name="LIBM_PS" localSheetId="3">OFFSET(#REF!,0,#REF!,1,13)</definedName>
    <definedName name="LIBM_PS" localSheetId="9">OFFSET(#REF!,0,#REF!,1,13)</definedName>
    <definedName name="LIBM_PS" localSheetId="15">OFFSET(#REF!,0,#REF!,1,13)</definedName>
    <definedName name="LIBM_PS">OFFSET(#REF!,0,#REF!,1,13)</definedName>
    <definedName name="LIBM_SCL" localSheetId="1">OFFSET(#REF!,0,#REF!,1,13)</definedName>
    <definedName name="LIBM_SCL" localSheetId="3">OFFSET(#REF!,0,#REF!,1,13)</definedName>
    <definedName name="LIBM_SCL" localSheetId="9">OFFSET(#REF!,0,#REF!,1,13)</definedName>
    <definedName name="LIBM_SCL" localSheetId="15">OFFSET(#REF!,0,#REF!,1,13)</definedName>
    <definedName name="LIBM_SCL">OFFSET(#REF!,0,#REF!,1,13)</definedName>
    <definedName name="LIBM_Secured" localSheetId="1">OFFSET(#REF!,0,#REF!,1,13)</definedName>
    <definedName name="LIBM_Secured" localSheetId="3">OFFSET(#REF!,0,#REF!,1,13)</definedName>
    <definedName name="LIBM_Secured" localSheetId="9">OFFSET(#REF!,0,#REF!,1,13)</definedName>
    <definedName name="LIBM_Secured" localSheetId="15">OFFSET(#REF!,0,#REF!,1,13)</definedName>
    <definedName name="LIBM_Secured">OFFSET(#REF!,0,#REF!,1,13)</definedName>
    <definedName name="liczba_nagrod" localSheetId="1">#REF!</definedName>
    <definedName name="liczba_nagrod" localSheetId="3">#REF!</definedName>
    <definedName name="liczba_nagrod" localSheetId="9">#REF!</definedName>
    <definedName name="liczba_nagrod" localSheetId="15">#REF!</definedName>
    <definedName name="liczba_nagrod" localSheetId="16">#REF!</definedName>
    <definedName name="liczba_nagrod">#REF!</definedName>
    <definedName name="liczbanagrod2008" localSheetId="1">#REF!</definedName>
    <definedName name="liczbanagrod2008" localSheetId="3">#REF!</definedName>
    <definedName name="liczbanagrod2008" localSheetId="9">#REF!</definedName>
    <definedName name="liczbanagrod2008" localSheetId="15">#REF!</definedName>
    <definedName name="liczbanagrod2008" localSheetId="16">#REF!</definedName>
    <definedName name="liczbanagrod2008">#REF!</definedName>
    <definedName name="Link" localSheetId="1">#REF!</definedName>
    <definedName name="Link" localSheetId="3">#REF!</definedName>
    <definedName name="Link" localSheetId="9">#REF!</definedName>
    <definedName name="Link" localSheetId="15">#REF!</definedName>
    <definedName name="Link" localSheetId="16">#REF!</definedName>
    <definedName name="Link">#REF!</definedName>
    <definedName name="lip" localSheetId="1">BS!lip</definedName>
    <definedName name="lip" localSheetId="0">#N/A</definedName>
    <definedName name="lip" localSheetId="3">'Przychody prowizyjne'!lip</definedName>
    <definedName name="lip" localSheetId="16">#N/A</definedName>
    <definedName name="lip">BS!lip</definedName>
    <definedName name="Lista">[47]SEGMENTY!$H$5:$H$7</definedName>
    <definedName name="lista_jednostek">[48]jednostki_biznesowe!$A$2:$A$22</definedName>
    <definedName name="lista_podzial_podmiotowy" localSheetId="1">#REF!</definedName>
    <definedName name="lista_podzial_podmiotowy" localSheetId="3">#REF!</definedName>
    <definedName name="lista_podzial_podmiotowy" localSheetId="9">#REF!</definedName>
    <definedName name="lista_podzial_podmiotowy" localSheetId="15">#REF!</definedName>
    <definedName name="lista_podzial_podmiotowy">#REF!</definedName>
    <definedName name="lk">#N/A</definedName>
    <definedName name="lklj" localSheetId="1">#REF!</definedName>
    <definedName name="lklj" localSheetId="3">#REF!</definedName>
    <definedName name="lklj" localSheetId="9">#REF!</definedName>
    <definedName name="lklj" localSheetId="15">#REF!</definedName>
    <definedName name="lklj">#REF!</definedName>
    <definedName name="ll" localSheetId="16">'[49]Noty bilans'!$A$49:$C$61</definedName>
    <definedName name="ll">'[49]Noty bilans'!$A$49:$C$61</definedName>
    <definedName name="lll">#N/A</definedName>
    <definedName name="llll" localSheetId="16">'[49]Noty bilans'!$A$149:$C$180</definedName>
    <definedName name="llll">'[49]Noty bilans'!$A$149:$C$180</definedName>
    <definedName name="lllll">#N/A</definedName>
    <definedName name="LPI" localSheetId="1">#REF!</definedName>
    <definedName name="LPI" localSheetId="3">#REF!</definedName>
    <definedName name="LPI" localSheetId="9">#REF!</definedName>
    <definedName name="LPI" localSheetId="15">#REF!</definedName>
    <definedName name="LPI">#REF!</definedName>
    <definedName name="M" localSheetId="1">#REF!</definedName>
    <definedName name="M" localSheetId="3">#REF!</definedName>
    <definedName name="M" localSheetId="9">#REF!</definedName>
    <definedName name="M" localSheetId="15">#REF!</definedName>
    <definedName name="M">#REF!</definedName>
    <definedName name="M_MarginFX">OFFSET([27]ML!$Z$49,0,[27]ML!$Y$2,1,13)</definedName>
    <definedName name="M_MarginPLN">OFFSET([27]ML!$Z$48,0,[27]ML!$Y$2,1,13)</definedName>
    <definedName name="M_MarginTotal">OFFSET([27]ML!$Z$47,0,[27]ML!$Y$2,1,13)</definedName>
    <definedName name="M_NB_FX_BMargin" localSheetId="1">OFFSET(#REF!,0,#REF!,1,13)</definedName>
    <definedName name="M_NB_FX_BMargin" localSheetId="3">OFFSET(#REF!,0,#REF!,1,13)</definedName>
    <definedName name="M_NB_FX_BMargin" localSheetId="9">OFFSET(#REF!,0,#REF!,1,13)</definedName>
    <definedName name="M_NB_FX_BMargin" localSheetId="15">OFFSET(#REF!,0,#REF!,1,13)</definedName>
    <definedName name="M_NB_FX_BMargin">OFFSET(#REF!,0,#REF!,1,13)</definedName>
    <definedName name="M_NB_FX_EOP">OFFSET([26]ML!$Z$55,0,[26]ML!$Y$2,1,13)</definedName>
    <definedName name="M_NB_FX_Margin">OFFSET([26]ML!$Z$60,0,[26]ML!$Y$2,1,13)</definedName>
    <definedName name="M_NB_PLN_BMargin" localSheetId="1">OFFSET(#REF!,0,#REF!,1,13)</definedName>
    <definedName name="M_NB_PLN_BMargin" localSheetId="3">OFFSET(#REF!,0,#REF!,1,13)</definedName>
    <definedName name="M_NB_PLN_BMargin" localSheetId="9">OFFSET(#REF!,0,#REF!,1,13)</definedName>
    <definedName name="M_NB_PLN_BMargin" localSheetId="15">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6" hidden="1">{"'BZ SA P&amp;l (fORECAST)'!$A$1:$BR$26"}</definedName>
    <definedName name="mar" hidden="1">{"'BZ SA P&amp;l (fORECAST)'!$A$1:$BR$26"}</definedName>
    <definedName name="Mar_2003" localSheetId="1">#REF!</definedName>
    <definedName name="Mar_2003" localSheetId="3">#REF!</definedName>
    <definedName name="Mar_2003" localSheetId="9">#REF!</definedName>
    <definedName name="Mar_2003" localSheetId="15">#REF!</definedName>
    <definedName name="Mar_2003">#REF!</definedName>
    <definedName name="MarchL" localSheetId="1">#REF!</definedName>
    <definedName name="MarchL" localSheetId="3">#REF!</definedName>
    <definedName name="MarchL" localSheetId="9">#REF!</definedName>
    <definedName name="MarchL" localSheetId="15">#REF!</definedName>
    <definedName name="MarchL">#REF!</definedName>
    <definedName name="masternotes_allfirst" localSheetId="1">[19]S.P.23!#REF!</definedName>
    <definedName name="masternotes_allfirst" localSheetId="3">[19]S.P.23!#REF!</definedName>
    <definedName name="masternotes_allfirst" localSheetId="9">[19]S.P.23!#REF!</definedName>
    <definedName name="masternotes_allfirst" localSheetId="15">[19]S.P.23!#REF!</definedName>
    <definedName name="masternotes_allfirst">[19]S.P.23!#REF!</definedName>
    <definedName name="masternotes_allfirst_percent" localSheetId="1">[19]S.P.23!#REF!</definedName>
    <definedName name="masternotes_allfirst_percent" localSheetId="3">[19]S.P.23!#REF!</definedName>
    <definedName name="masternotes_allfirst_percent" localSheetId="9">[19]S.P.23!#REF!</definedName>
    <definedName name="masternotes_allfirst_percent" localSheetId="15">[19]S.P.23!#REF!</definedName>
    <definedName name="masternotes_allfirst_percent">[19]S.P.23!#REF!</definedName>
    <definedName name="MaxOblastTabulky" localSheetId="1">#REF!</definedName>
    <definedName name="MaxOblastTabulky" localSheetId="3">#REF!</definedName>
    <definedName name="MaxOblastTabulky" localSheetId="9">#REF!</definedName>
    <definedName name="MaxOblastTabulky" localSheetId="15">#REF!</definedName>
    <definedName name="MaxOblastTabulky">#REF!</definedName>
    <definedName name="MaxOblastTabulky_11" localSheetId="1">#REF!</definedName>
    <definedName name="MaxOblastTabulky_11" localSheetId="3">#REF!</definedName>
    <definedName name="MaxOblastTabulky_11" localSheetId="9">#REF!</definedName>
    <definedName name="MaxOblastTabulky_11" localSheetId="15">#REF!</definedName>
    <definedName name="MaxOblastTabulky_11">#REF!</definedName>
    <definedName name="MaxOblastTabulky_2" localSheetId="1">#REF!</definedName>
    <definedName name="MaxOblastTabulky_2" localSheetId="3">#REF!</definedName>
    <definedName name="MaxOblastTabulky_2" localSheetId="9">#REF!</definedName>
    <definedName name="MaxOblastTabulky_2" localSheetId="15">#REF!</definedName>
    <definedName name="MaxOblastTabulky_2">#REF!</definedName>
    <definedName name="MaxOblastTabulky_28" localSheetId="1">#REF!</definedName>
    <definedName name="MaxOblastTabulky_28" localSheetId="3">#REF!</definedName>
    <definedName name="MaxOblastTabulky_28" localSheetId="9">#REF!</definedName>
    <definedName name="MaxOblastTabulky_28" localSheetId="15">#REF!</definedName>
    <definedName name="MaxOblastTabulky_28">#REF!</definedName>
    <definedName name="MayL" localSheetId="1">#REF!</definedName>
    <definedName name="MayL" localSheetId="3">#REF!</definedName>
    <definedName name="MayL" localSheetId="9">#REF!</definedName>
    <definedName name="MayL" localSheetId="15">#REF!</definedName>
    <definedName name="MayL">#REF!</definedName>
    <definedName name="met_kon" localSheetId="1">#REF!</definedName>
    <definedName name="met_kon" localSheetId="3">#REF!</definedName>
    <definedName name="met_kon" localSheetId="9">#REF!</definedName>
    <definedName name="met_kon" localSheetId="15">#REF!</definedName>
    <definedName name="met_kon" localSheetId="16">#REF!</definedName>
    <definedName name="met_kon">#REF!</definedName>
    <definedName name="METODA_KONSOLIDACJI" localSheetId="1">#REF!</definedName>
    <definedName name="METODA_KONSOLIDACJI" localSheetId="3">#REF!</definedName>
    <definedName name="METODA_KONSOLIDACJI" localSheetId="9">#REF!</definedName>
    <definedName name="METODA_KONSOLIDACJI" localSheetId="15">#REF!</definedName>
    <definedName name="METODA_KONSOLIDACJI" localSheetId="16">#REF!</definedName>
    <definedName name="METODA_KONSOLIDACJI">#REF!</definedName>
    <definedName name="mies">[50]PB2009!$C$2</definedName>
    <definedName name="miesiące" localSheetId="1">#REF!</definedName>
    <definedName name="miesiące" localSheetId="3">#REF!</definedName>
    <definedName name="miesiące" localSheetId="9">#REF!</definedName>
    <definedName name="miesiące" localSheetId="15">#REF!</definedName>
    <definedName name="miesiące" localSheetId="16">#REF!</definedName>
    <definedName name="miesiące">#REF!</definedName>
    <definedName name="Miesiące_krótkie">[51]START!$C$46:$D$57</definedName>
    <definedName name="MIKA" localSheetId="1">#REF!</definedName>
    <definedName name="MIKA" localSheetId="3">#REF!</definedName>
    <definedName name="MIKA" localSheetId="9">#REF!</definedName>
    <definedName name="MIKA" localSheetId="15">#REF!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6"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hidden="1">{"'BZ SA P&amp;l (fORECAST)'!$A$1:$BR$26"}</definedName>
    <definedName name="mkttrad" localSheetId="1">[19]S.P.20!#REF!</definedName>
    <definedName name="mkttrad" localSheetId="3">[19]S.P.20!#REF!</definedName>
    <definedName name="mkttrad" localSheetId="9">[19]S.P.20!#REF!</definedName>
    <definedName name="mkttrad" localSheetId="15">[19]S.P.20!#REF!</definedName>
    <definedName name="mkttrad">[19]S.P.20!#REF!</definedName>
    <definedName name="mm" localSheetId="1">BS!mm</definedName>
    <definedName name="mm" localSheetId="0">#N/A</definedName>
    <definedName name="mm" localSheetId="3">'Przychody prowizyjne'!mm</definedName>
    <definedName name="mm" localSheetId="16">#N/A</definedName>
    <definedName name="mm">BS!mm</definedName>
    <definedName name="mmm" localSheetId="1">BS!mmm</definedName>
    <definedName name="mmm" localSheetId="0">#N/A</definedName>
    <definedName name="mmm" localSheetId="3">'Przychody prowizyjne'!mmm</definedName>
    <definedName name="mmm" localSheetId="16">#N/A</definedName>
    <definedName name="mmm">BS!mmm</definedName>
    <definedName name="mmmm" localSheetId="1">BS!mmmm</definedName>
    <definedName name="mmmm" localSheetId="0">#N/A</definedName>
    <definedName name="mmmm" localSheetId="3">'Przychody prowizyjne'!mmmm</definedName>
    <definedName name="mmmm" localSheetId="16">#N/A</definedName>
    <definedName name="mmmm">BS!mmmm</definedName>
    <definedName name="mmmmm" localSheetId="1">BS!mmmmm</definedName>
    <definedName name="mmmmm" localSheetId="0">#N/A</definedName>
    <definedName name="mmmmm" localSheetId="3">'Przychody prowizyjne'!mmmmm</definedName>
    <definedName name="mmmmm" localSheetId="16">#N/A</definedName>
    <definedName name="mmmmm">BS!mmmmm</definedName>
    <definedName name="mmmmmmmmmmmmmmmmmmmmmmmmmmm">#N/A</definedName>
    <definedName name="Module2.Dialog1_Button3_Click">[2]!Module2.Dialog1_Button3_Click</definedName>
    <definedName name="month" localSheetId="1">#REF!</definedName>
    <definedName name="month" localSheetId="3">#REF!</definedName>
    <definedName name="month" localSheetId="9">#REF!</definedName>
    <definedName name="month" localSheetId="15">#REF!</definedName>
    <definedName name="month" localSheetId="16">#REF!</definedName>
    <definedName name="month">#REF!</definedName>
    <definedName name="Month_to_Date_Result_Br" localSheetId="1">#REF!</definedName>
    <definedName name="Month_to_Date_Result_Br" localSheetId="3">#REF!</definedName>
    <definedName name="Month_to_Date_Result_Br" localSheetId="9">#REF!</definedName>
    <definedName name="Month_to_Date_Result_Br" localSheetId="15">#REF!</definedName>
    <definedName name="Month_to_Date_Result_Br">#REF!</definedName>
    <definedName name="Month_to_Date_Result_Ccy" localSheetId="1">#REF!</definedName>
    <definedName name="Month_to_Date_Result_Ccy" localSheetId="3">#REF!</definedName>
    <definedName name="Month_to_Date_Result_Ccy" localSheetId="9">#REF!</definedName>
    <definedName name="Month_to_Date_Result_Ccy" localSheetId="15">#REF!</definedName>
    <definedName name="Month_to_Date_Result_Ccy">#REF!</definedName>
    <definedName name="Month_to_Date_Result_Cno" localSheetId="1">#REF!</definedName>
    <definedName name="Month_to_Date_Result_Cno" localSheetId="3">#REF!</definedName>
    <definedName name="Month_to_Date_Result_Cno" localSheetId="9">#REF!</definedName>
    <definedName name="Month_to_Date_Result_Cno" localSheetId="15">#REF!</definedName>
    <definedName name="Month_to_Date_Result_Cno">#REF!</definedName>
    <definedName name="Month_to_Date_Result_Date" localSheetId="1">#REF!</definedName>
    <definedName name="Month_to_Date_Result_Date" localSheetId="3">#REF!</definedName>
    <definedName name="Month_to_Date_Result_Date" localSheetId="9">#REF!</definedName>
    <definedName name="Month_to_Date_Result_Date" localSheetId="15">#REF!</definedName>
    <definedName name="Month_to_Date_Result_Date">#REF!</definedName>
    <definedName name="Month_to_Date_Result_Description" localSheetId="1">#REF!</definedName>
    <definedName name="Month_to_Date_Result_Description" localSheetId="3">#REF!</definedName>
    <definedName name="Month_to_Date_Result_Description" localSheetId="9">#REF!</definedName>
    <definedName name="Month_to_Date_Result_Description" localSheetId="15">#REF!</definedName>
    <definedName name="Month_to_Date_Result_Description">#REF!</definedName>
    <definedName name="Month_to_Date_Result_Invtype" localSheetId="1">#REF!</definedName>
    <definedName name="Month_to_Date_Result_Invtype" localSheetId="3">#REF!</definedName>
    <definedName name="Month_to_Date_Result_Invtype" localSheetId="9">#REF!</definedName>
    <definedName name="Month_to_Date_Result_Invtype" localSheetId="15">#REF!</definedName>
    <definedName name="Month_to_Date_Result_Invtype">#REF!</definedName>
    <definedName name="Month_to_Date_Result_Issuedate" localSheetId="1">#REF!</definedName>
    <definedName name="Month_to_Date_Result_Issuedate" localSheetId="3">#REF!</definedName>
    <definedName name="Month_to_Date_Result_Issuedate" localSheetId="9">#REF!</definedName>
    <definedName name="Month_to_Date_Result_Issuedate" localSheetId="15">#REF!</definedName>
    <definedName name="Month_to_Date_Result_Issuedate">#REF!</definedName>
    <definedName name="Month_to_Date_Result_Issuer" localSheetId="1">#REF!</definedName>
    <definedName name="Month_to_Date_Result_Issuer" localSheetId="3">#REF!</definedName>
    <definedName name="Month_to_Date_Result_Issuer" localSheetId="9">#REF!</definedName>
    <definedName name="Month_to_Date_Result_Issuer" localSheetId="15">#REF!</definedName>
    <definedName name="Month_to_Date_Result_Issuer">#REF!</definedName>
    <definedName name="Month_to_Date_Result_Matdate" localSheetId="1">#REF!</definedName>
    <definedName name="Month_to_Date_Result_Matdate" localSheetId="3">#REF!</definedName>
    <definedName name="Month_to_Date_Result_Matdate" localSheetId="9">#REF!</definedName>
    <definedName name="Month_to_Date_Result_Matdate" localSheetId="15">#REF!</definedName>
    <definedName name="Month_to_Date_Result_Matdate">#REF!</definedName>
    <definedName name="Month_to_Date_Result_Next_Month_End" localSheetId="1">#REF!</definedName>
    <definedName name="Month_to_Date_Result_Next_Month_End" localSheetId="3">#REF!</definedName>
    <definedName name="Month_to_Date_Result_Next_Month_End" localSheetId="9">#REF!</definedName>
    <definedName name="Month_to_Date_Result_Next_Month_End" localSheetId="15">#REF!</definedName>
    <definedName name="Month_to_Date_Result_Next_Month_End">#REF!</definedName>
    <definedName name="Month_to_Date_Result_Opics_Realised_Pl" localSheetId="1">#REF!</definedName>
    <definedName name="Month_to_Date_Result_Opics_Realised_Pl" localSheetId="3">#REF!</definedName>
    <definedName name="Month_to_Date_Result_Opics_Realised_Pl" localSheetId="9">#REF!</definedName>
    <definedName name="Month_to_Date_Result_Opics_Realised_Pl" localSheetId="15">#REF!</definedName>
    <definedName name="Month_to_Date_Result_Opics_Realised_Pl">#REF!</definedName>
    <definedName name="Month_to_Date_Result_Port" localSheetId="1">#REF!</definedName>
    <definedName name="Month_to_Date_Result_Port" localSheetId="3">#REF!</definedName>
    <definedName name="Month_to_Date_Result_Port" localSheetId="9">#REF!</definedName>
    <definedName name="Month_to_Date_Result_Port" localSheetId="15">#REF!</definedName>
    <definedName name="Month_to_Date_Result_Port">#REF!</definedName>
    <definedName name="Month_to_Date_Result_Prev_Month_End" localSheetId="1">#REF!</definedName>
    <definedName name="Month_to_Date_Result_Prev_Month_End" localSheetId="3">#REF!</definedName>
    <definedName name="Month_to_Date_Result_Prev_Month_End" localSheetId="9">#REF!</definedName>
    <definedName name="Month_to_Date_Result_Prev_Month_End" localSheetId="15">#REF!</definedName>
    <definedName name="Month_to_Date_Result_Prev_Month_End">#REF!</definedName>
    <definedName name="Month_to_Date_Result_Prodtype" localSheetId="1">#REF!</definedName>
    <definedName name="Month_to_Date_Result_Prodtype" localSheetId="3">#REF!</definedName>
    <definedName name="Month_to_Date_Result_Prodtype" localSheetId="9">#REF!</definedName>
    <definedName name="Month_to_Date_Result_Prodtype" localSheetId="15">#REF!</definedName>
    <definedName name="Month_to_Date_Result_Prodtype">#REF!</definedName>
    <definedName name="Month_to_Date_Result_Product" localSheetId="1">#REF!</definedName>
    <definedName name="Month_to_Date_Result_Product" localSheetId="3">#REF!</definedName>
    <definedName name="Month_to_Date_Result_Product" localSheetId="9">#REF!</definedName>
    <definedName name="Month_to_Date_Result_Product" localSheetId="15">#REF!</definedName>
    <definedName name="Month_to_Date_Result_Product">#REF!</definedName>
    <definedName name="Month_to_Date_Result_Purc_Disc_Prem_Todate" localSheetId="1">#REF!</definedName>
    <definedName name="Month_to_Date_Result_Purc_Disc_Prem_Todate" localSheetId="3">#REF!</definedName>
    <definedName name="Month_to_Date_Result_Purc_Disc_Prem_Todate" localSheetId="9">#REF!</definedName>
    <definedName name="Month_to_Date_Result_Purc_Disc_Prem_Todate" localSheetId="15">#REF!</definedName>
    <definedName name="Month_to_Date_Result_Purc_Disc_Prem_Todate">#REF!</definedName>
    <definedName name="Month_to_Date_Result_Purc_Disc_Prem_Today" localSheetId="1">#REF!</definedName>
    <definedName name="Month_to_Date_Result_Purc_Disc_Prem_Today" localSheetId="3">#REF!</definedName>
    <definedName name="Month_to_Date_Result_Purc_Disc_Prem_Today" localSheetId="9">#REF!</definedName>
    <definedName name="Month_to_Date_Result_Purc_Disc_Prem_Today" localSheetId="15">#REF!</definedName>
    <definedName name="Month_to_Date_Result_Purc_Disc_Prem_Today">#REF!</definedName>
    <definedName name="Month_to_Date_Result_Purc_Qty_Todate" localSheetId="1">#REF!</definedName>
    <definedName name="Month_to_Date_Result_Purc_Qty_Todate" localSheetId="3">#REF!</definedName>
    <definedName name="Month_to_Date_Result_Purc_Qty_Todate" localSheetId="9">#REF!</definedName>
    <definedName name="Month_to_Date_Result_Purc_Qty_Todate" localSheetId="15">#REF!</definedName>
    <definedName name="Month_to_Date_Result_Purc_Qty_Todate">#REF!</definedName>
    <definedName name="Month_to_Date_Result_Purc_Qty_Today" localSheetId="1">#REF!</definedName>
    <definedName name="Month_to_Date_Result_Purc_Qty_Today" localSheetId="3">#REF!</definedName>
    <definedName name="Month_to_Date_Result_Purc_Qty_Today" localSheetId="9">#REF!</definedName>
    <definedName name="Month_to_Date_Result_Purc_Qty_Today" localSheetId="15">#REF!</definedName>
    <definedName name="Month_to_Date_Result_Purc_Qty_Today">#REF!</definedName>
    <definedName name="Month_to_Date_Result_Purchint_Purch_Todate" localSheetId="1">#REF!</definedName>
    <definedName name="Month_to_Date_Result_Purchint_Purch_Todate" localSheetId="3">#REF!</definedName>
    <definedName name="Month_to_Date_Result_Purchint_Purch_Todate" localSheetId="9">#REF!</definedName>
    <definedName name="Month_to_Date_Result_Purchint_Purch_Todate" localSheetId="15">#REF!</definedName>
    <definedName name="Month_to_Date_Result_Purchint_Purch_Todate">#REF!</definedName>
    <definedName name="Month_to_Date_Result_Purchint_Purch_Today" localSheetId="1">#REF!</definedName>
    <definedName name="Month_to_Date_Result_Purchint_Purch_Today" localSheetId="3">#REF!</definedName>
    <definedName name="Month_to_Date_Result_Purchint_Purch_Today" localSheetId="9">#REF!</definedName>
    <definedName name="Month_to_Date_Result_Purchint_Purch_Today" localSheetId="15">#REF!</definedName>
    <definedName name="Month_to_Date_Result_Purchint_Purch_Today">#REF!</definedName>
    <definedName name="Month_to_Date_Result_Purchint_Sale_Todate" localSheetId="1">#REF!</definedName>
    <definedName name="Month_to_Date_Result_Purchint_Sale_Todate" localSheetId="3">#REF!</definedName>
    <definedName name="Month_to_Date_Result_Purchint_Sale_Todate" localSheetId="9">#REF!</definedName>
    <definedName name="Month_to_Date_Result_Purchint_Sale_Todate" localSheetId="15">#REF!</definedName>
    <definedName name="Month_to_Date_Result_Purchint_Sale_Todate">#REF!</definedName>
    <definedName name="Month_to_Date_Result_Purchint_Sale_Today" localSheetId="1">#REF!</definedName>
    <definedName name="Month_to_Date_Result_Purchint_Sale_Today" localSheetId="3">#REF!</definedName>
    <definedName name="Month_to_Date_Result_Purchint_Sale_Today" localSheetId="9">#REF!</definedName>
    <definedName name="Month_to_Date_Result_Purchint_Sale_Today" localSheetId="15">#REF!</definedName>
    <definedName name="Month_to_Date_Result_Purchint_Sale_Today">#REF!</definedName>
    <definedName name="Month_to_Date_Result_Qty_Calc" localSheetId="1">#REF!</definedName>
    <definedName name="Month_to_Date_Result_Qty_Calc" localSheetId="3">#REF!</definedName>
    <definedName name="Month_to_Date_Result_Qty_Calc" localSheetId="9">#REF!</definedName>
    <definedName name="Month_to_Date_Result_Qty_Calc" localSheetId="15">#REF!</definedName>
    <definedName name="Month_to_Date_Result_Qty_Calc">#REF!</definedName>
    <definedName name="Month_to_Date_Result_Sale_Disc_Prem_Today" localSheetId="1">#REF!</definedName>
    <definedName name="Month_to_Date_Result_Sale_Disc_Prem_Today" localSheetId="3">#REF!</definedName>
    <definedName name="Month_to_Date_Result_Sale_Disc_Prem_Today" localSheetId="9">#REF!</definedName>
    <definedName name="Month_to_Date_Result_Sale_Disc_Prem_Today" localSheetId="15">#REF!</definedName>
    <definedName name="Month_to_Date_Result_Sale_Disc_Prem_Today">#REF!</definedName>
    <definedName name="Month_to_Date_Result_Sale_Qty_Todate" localSheetId="1">#REF!</definedName>
    <definedName name="Month_to_Date_Result_Sale_Qty_Todate" localSheetId="3">#REF!</definedName>
    <definedName name="Month_to_Date_Result_Sale_Qty_Todate" localSheetId="9">#REF!</definedName>
    <definedName name="Month_to_Date_Result_Sale_Qty_Todate" localSheetId="15">#REF!</definedName>
    <definedName name="Month_to_Date_Result_Sale_Qty_Todate">#REF!</definedName>
    <definedName name="Month_to_Date_Result_Sale_Qty_Today" localSheetId="1">#REF!</definedName>
    <definedName name="Month_to_Date_Result_Sale_Qty_Today" localSheetId="3">#REF!</definedName>
    <definedName name="Month_to_Date_Result_Sale_Qty_Today" localSheetId="9">#REF!</definedName>
    <definedName name="Month_to_Date_Result_Sale_Qty_Today" localSheetId="15">#REF!</definedName>
    <definedName name="Month_to_Date_Result_Sale_Qty_Today">#REF!</definedName>
    <definedName name="Month_to_Date_Result_Secid" localSheetId="1">#REF!</definedName>
    <definedName name="Month_to_Date_Result_Secid" localSheetId="3">#REF!</definedName>
    <definedName name="Month_to_Date_Result_Secid" localSheetId="9">#REF!</definedName>
    <definedName name="Month_to_Date_Result_Secid" localSheetId="15">#REF!</definedName>
    <definedName name="Month_to_Date_Result_Secid">#REF!</definedName>
    <definedName name="Month_to_Date_Result_Short_Ind" localSheetId="1">#REF!</definedName>
    <definedName name="Month_to_Date_Result_Short_Ind" localSheetId="3">#REF!</definedName>
    <definedName name="Month_to_Date_Result_Short_Ind" localSheetId="9">#REF!</definedName>
    <definedName name="Month_to_Date_Result_Short_Ind" localSheetId="15">#REF!</definedName>
    <definedName name="Month_to_Date_Result_Short_Ind">#REF!</definedName>
    <definedName name="Month_to_Date_Result_Spw" localSheetId="1">#REF!</definedName>
    <definedName name="Month_to_Date_Result_Spw" localSheetId="3">#REF!</definedName>
    <definedName name="Month_to_Date_Result_Spw" localSheetId="9">#REF!</definedName>
    <definedName name="Month_to_Date_Result_Spw" localSheetId="15">#REF!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1">#REF!</definedName>
    <definedName name="motable" localSheetId="3">#REF!</definedName>
    <definedName name="motable" localSheetId="9">#REF!</definedName>
    <definedName name="motable" localSheetId="15">#REF!</definedName>
    <definedName name="motable" localSheetId="16">#REF!</definedName>
    <definedName name="motable">#REF!</definedName>
    <definedName name="Movements" localSheetId="1">#REF!</definedName>
    <definedName name="Movements" localSheetId="3">#REF!</definedName>
    <definedName name="Movements" localSheetId="9">#REF!</definedName>
    <definedName name="Movements" localSheetId="15">#REF!</definedName>
    <definedName name="Movements" localSheetId="16">#REF!</definedName>
    <definedName name="Movements">#REF!</definedName>
    <definedName name="MOVTAX" localSheetId="1">#REF!</definedName>
    <definedName name="MOVTAX" localSheetId="3">#REF!</definedName>
    <definedName name="MOVTAX" localSheetId="9">#REF!</definedName>
    <definedName name="MOVTAX" localSheetId="15">#REF!</definedName>
    <definedName name="MOVTAX">#REF!</definedName>
    <definedName name="MPK" localSheetId="1">#REF!</definedName>
    <definedName name="MPK" localSheetId="3">#REF!</definedName>
    <definedName name="MPK" localSheetId="9">#REF!</definedName>
    <definedName name="MPK" localSheetId="15">#REF!</definedName>
    <definedName name="MPK">#REF!</definedName>
    <definedName name="N_25" localSheetId="1">'[52]Noty bilans 26'!#REF!</definedName>
    <definedName name="N_25" localSheetId="3">'[52]Noty bilans 26'!#REF!</definedName>
    <definedName name="N_25" localSheetId="9">'[52]Noty bilans 26'!#REF!</definedName>
    <definedName name="N_25" localSheetId="15">'[52]Noty bilans 26'!#REF!</definedName>
    <definedName name="N_25">'[52]Noty bilans 26'!#REF!</definedName>
    <definedName name="N_LAN">[53]X!$I$1</definedName>
    <definedName name="N_MON">[53]X!$D$1</definedName>
    <definedName name="N24_1" localSheetId="1">#REF!</definedName>
    <definedName name="N24_1" localSheetId="3">#REF!</definedName>
    <definedName name="N24_1" localSheetId="9">#REF!</definedName>
    <definedName name="N24_1" localSheetId="15">#REF!</definedName>
    <definedName name="N24_1">#REF!</definedName>
    <definedName name="N24_2" localSheetId="1">#REF!</definedName>
    <definedName name="N24_2" localSheetId="3">#REF!</definedName>
    <definedName name="N24_2" localSheetId="9">#REF!</definedName>
    <definedName name="N24_2" localSheetId="15">#REF!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1">#REF!</definedName>
    <definedName name="Nagrody2007" localSheetId="3">#REF!</definedName>
    <definedName name="Nagrody2007" localSheetId="9">#REF!</definedName>
    <definedName name="Nagrody2007" localSheetId="15">#REF!</definedName>
    <definedName name="Nagrody2007" localSheetId="16">#REF!</definedName>
    <definedName name="Nagrody2007">#REF!</definedName>
    <definedName name="Należności" localSheetId="1">#REF!</definedName>
    <definedName name="Należności" localSheetId="3">#REF!</definedName>
    <definedName name="Należności" localSheetId="9">#REF!</definedName>
    <definedName name="Należności" localSheetId="15">#REF!</definedName>
    <definedName name="Należności">#REF!</definedName>
    <definedName name="Należności_od_banków" localSheetId="1">#REF!</definedName>
    <definedName name="Należności_od_banków" localSheetId="3">#REF!</definedName>
    <definedName name="Należności_od_banków" localSheetId="9">#REF!</definedName>
    <definedName name="Należności_od_banków" localSheetId="15">#REF!</definedName>
    <definedName name="Należności_od_banków" localSheetId="16">#REF!</definedName>
    <definedName name="Należności_od_banków">#REF!</definedName>
    <definedName name="Należności_od_klientów" localSheetId="1">#REF!</definedName>
    <definedName name="Należności_od_klientów" localSheetId="3">#REF!</definedName>
    <definedName name="Należności_od_klientów" localSheetId="9">#REF!</definedName>
    <definedName name="Należności_od_klientów" localSheetId="15">#REF!</definedName>
    <definedName name="Należności_od_klientów" localSheetId="16">#REF!</definedName>
    <definedName name="Należności_od_klientów">#REF!</definedName>
    <definedName name="NAM">[55]AM!$A$1:$AA$313</definedName>
    <definedName name="Name_of_entity07" localSheetId="1">#REF!</definedName>
    <definedName name="Name_of_entity07" localSheetId="3">#REF!</definedName>
    <definedName name="Name_of_entity07" localSheetId="9">#REF!</definedName>
    <definedName name="Name_of_entity07" localSheetId="15">#REF!</definedName>
    <definedName name="Name_of_entity07">#REF!</definedName>
    <definedName name="Name_of_entity08" localSheetId="1">#REF!</definedName>
    <definedName name="Name_of_entity08" localSheetId="3">#REF!</definedName>
    <definedName name="Name_of_entity08" localSheetId="9">#REF!</definedName>
    <definedName name="Name_of_entity08" localSheetId="15">#REF!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1">#REF!</definedName>
    <definedName name="NB_21a" localSheetId="3">#REF!</definedName>
    <definedName name="NB_21a" localSheetId="9">#REF!</definedName>
    <definedName name="NB_21a" localSheetId="15">#REF!</definedName>
    <definedName name="NB_21a">#REF!</definedName>
    <definedName name="NB_23stowarzyszone" localSheetId="1">#REF!</definedName>
    <definedName name="NB_23stowarzyszone" localSheetId="3">#REF!</definedName>
    <definedName name="NB_23stowarzyszone" localSheetId="9">#REF!</definedName>
    <definedName name="NB_23stowarzyszone" localSheetId="15">#REF!</definedName>
    <definedName name="NB_23stowarzyszone">#REF!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9">'[43]Noty bilans'!#REF!</definedName>
    <definedName name="NB_30a" localSheetId="15">'[43]Noty bilans'!#REF!</definedName>
    <definedName name="NB_30a" localSheetId="16">'[43]Noty bilans'!#REF!</definedName>
    <definedName name="NB_30a">'[43]Noty bilans'!#REF!</definedName>
    <definedName name="NB_33r" localSheetId="1">#REF!</definedName>
    <definedName name="NB_33r" localSheetId="3">#REF!</definedName>
    <definedName name="NB_33r" localSheetId="9">#REF!</definedName>
    <definedName name="NB_33r" localSheetId="15">#REF!</definedName>
    <definedName name="NB_33r">#REF!</definedName>
    <definedName name="NB_N16" localSheetId="1">#REF!</definedName>
    <definedName name="NB_N16" localSheetId="3">#REF!</definedName>
    <definedName name="NB_N16" localSheetId="9">#REF!</definedName>
    <definedName name="NB_N16" localSheetId="15">#REF!</definedName>
    <definedName name="NB_N16">#REF!</definedName>
    <definedName name="NB_N17" localSheetId="1">#REF!</definedName>
    <definedName name="NB_N17" localSheetId="3">#REF!</definedName>
    <definedName name="NB_N17" localSheetId="9">#REF!</definedName>
    <definedName name="NB_N17" localSheetId="15">#REF!</definedName>
    <definedName name="NB_N17">#REF!</definedName>
    <definedName name="NB_N18" localSheetId="1">'[45]Noty bilans'!#REF!</definedName>
    <definedName name="NB_N18" localSheetId="3">'[45]Noty bilans'!#REF!</definedName>
    <definedName name="NB_N18" localSheetId="9">'[45]Noty bilans'!#REF!</definedName>
    <definedName name="NB_N18" localSheetId="15">'[45]Noty bilans'!#REF!</definedName>
    <definedName name="NB_N18">'[45]Noty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9">'[49]Noty bilans'!#REF!</definedName>
    <definedName name="NB_N19" localSheetId="15">'[49]Noty bilans'!#REF!</definedName>
    <definedName name="NB_N19" localSheetId="16">'[49]Noty bilans'!#REF!</definedName>
    <definedName name="NB_N19">'[49]Noty bilans'!#REF!</definedName>
    <definedName name="NB_N20" localSheetId="1">#REF!</definedName>
    <definedName name="NB_N20" localSheetId="3">#REF!</definedName>
    <definedName name="NB_N20" localSheetId="9">#REF!</definedName>
    <definedName name="NB_N20" localSheetId="15">#REF!</definedName>
    <definedName name="NB_N20">#REF!</definedName>
    <definedName name="NB_N21" localSheetId="1">#REF!</definedName>
    <definedName name="NB_N21" localSheetId="3">#REF!</definedName>
    <definedName name="NB_N21" localSheetId="9">#REF!</definedName>
    <definedName name="NB_N21" localSheetId="15">#REF!</definedName>
    <definedName name="NB_N21">#REF!</definedName>
    <definedName name="NB_N22" localSheetId="1">#REF!</definedName>
    <definedName name="NB_N22" localSheetId="3">#REF!</definedName>
    <definedName name="NB_N22" localSheetId="9">#REF!</definedName>
    <definedName name="NB_N22" localSheetId="15">#REF!</definedName>
    <definedName name="NB_N22">#REF!</definedName>
    <definedName name="NB_N22r" localSheetId="1">#REF!</definedName>
    <definedName name="NB_N22r" localSheetId="3">#REF!</definedName>
    <definedName name="NB_N22r" localSheetId="9">#REF!</definedName>
    <definedName name="NB_N22r" localSheetId="15">#REF!</definedName>
    <definedName name="NB_N22r">#REF!</definedName>
    <definedName name="NB_N23" localSheetId="1">#REF!</definedName>
    <definedName name="NB_N23" localSheetId="3">#REF!</definedName>
    <definedName name="NB_N23" localSheetId="9">#REF!</definedName>
    <definedName name="NB_N23" localSheetId="15">#REF!</definedName>
    <definedName name="NB_N23">#REF!</definedName>
    <definedName name="NB_N24" localSheetId="1">#REF!</definedName>
    <definedName name="NB_N24" localSheetId="3">#REF!</definedName>
    <definedName name="NB_N24" localSheetId="9">#REF!</definedName>
    <definedName name="NB_N24" localSheetId="15">#REF!</definedName>
    <definedName name="NB_N24">#REF!</definedName>
    <definedName name="NB_N25" localSheetId="1">#REF!</definedName>
    <definedName name="NB_N25" localSheetId="3">#REF!</definedName>
    <definedName name="NB_N25" localSheetId="9">#REF!</definedName>
    <definedName name="NB_N25" localSheetId="15">#REF!</definedName>
    <definedName name="NB_N25">#REF!</definedName>
    <definedName name="NB_N26" localSheetId="1">#REF!</definedName>
    <definedName name="NB_N26" localSheetId="3">#REF!</definedName>
    <definedName name="NB_N26" localSheetId="9">#REF!</definedName>
    <definedName name="NB_N26" localSheetId="15">#REF!</definedName>
    <definedName name="NB_N26">#REF!</definedName>
    <definedName name="NB_N27" localSheetId="1">#REF!</definedName>
    <definedName name="NB_N27" localSheetId="3">#REF!</definedName>
    <definedName name="NB_N27" localSheetId="9">#REF!</definedName>
    <definedName name="NB_N27" localSheetId="15">#REF!</definedName>
    <definedName name="NB_N27">#REF!</definedName>
    <definedName name="NB_N28" localSheetId="1">#REF!</definedName>
    <definedName name="NB_N28" localSheetId="3">#REF!</definedName>
    <definedName name="NB_N28" localSheetId="9">#REF!</definedName>
    <definedName name="NB_N28" localSheetId="15">#REF!</definedName>
    <definedName name="NB_N28">#REF!</definedName>
    <definedName name="NB_N29" localSheetId="1">#REF!</definedName>
    <definedName name="NB_N29" localSheetId="3">#REF!</definedName>
    <definedName name="NB_N29" localSheetId="9">#REF!</definedName>
    <definedName name="NB_N29" localSheetId="15">#REF!</definedName>
    <definedName name="NB_N29">#REF!</definedName>
    <definedName name="NB_N30" localSheetId="1">#REF!</definedName>
    <definedName name="NB_N30" localSheetId="3">#REF!</definedName>
    <definedName name="NB_N30" localSheetId="9">#REF!</definedName>
    <definedName name="NB_N30" localSheetId="15">#REF!</definedName>
    <definedName name="NB_N30">#REF!</definedName>
    <definedName name="NB_N30_2006" localSheetId="1">#REF!</definedName>
    <definedName name="NB_N30_2006" localSheetId="3">#REF!</definedName>
    <definedName name="NB_N30_2006" localSheetId="9">#REF!</definedName>
    <definedName name="NB_N30_2006" localSheetId="15">#REF!</definedName>
    <definedName name="NB_N30_2006">#REF!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9">'[43]Noty bilans'!#REF!</definedName>
    <definedName name="NB_N31" localSheetId="15">'[43]Noty bilans'!#REF!</definedName>
    <definedName name="NB_N31" localSheetId="16">'[57]Noty bilans'!#REF!</definedName>
    <definedName name="NB_N31">'[43]Noty bilans'!#REF!</definedName>
    <definedName name="NB_N32" localSheetId="1">#REF!</definedName>
    <definedName name="NB_N32" localSheetId="3">#REF!</definedName>
    <definedName name="NB_N32" localSheetId="9">#REF!</definedName>
    <definedName name="NB_N32" localSheetId="15">#REF!</definedName>
    <definedName name="NB_N32">#REF!</definedName>
    <definedName name="NB_N33" localSheetId="1">#REF!</definedName>
    <definedName name="NB_N33" localSheetId="3">#REF!</definedName>
    <definedName name="NB_N33" localSheetId="9">#REF!</definedName>
    <definedName name="NB_N33" localSheetId="15">#REF!</definedName>
    <definedName name="NB_N33">#REF!</definedName>
    <definedName name="NB_N33_06" localSheetId="1">#REF!</definedName>
    <definedName name="NB_N33_06" localSheetId="3">#REF!</definedName>
    <definedName name="NB_N33_06" localSheetId="9">#REF!</definedName>
    <definedName name="NB_N33_06" localSheetId="15">#REF!</definedName>
    <definedName name="NB_N33_06">#REF!</definedName>
    <definedName name="NB_N33_2" localSheetId="1">#REF!</definedName>
    <definedName name="NB_N33_2" localSheetId="3">#REF!</definedName>
    <definedName name="NB_N33_2" localSheetId="9">#REF!</definedName>
    <definedName name="NB_N33_2" localSheetId="15">#REF!</definedName>
    <definedName name="NB_N33_2">#REF!</definedName>
    <definedName name="NB_N33062006" localSheetId="1">#REF!</definedName>
    <definedName name="NB_N33062006" localSheetId="3">#REF!</definedName>
    <definedName name="NB_N33062006" localSheetId="9">#REF!</definedName>
    <definedName name="NB_N33062006" localSheetId="15">#REF!</definedName>
    <definedName name="NB_N33062006">#REF!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9">'[43]Noty bilans 31,32,38,54'!#REF!</definedName>
    <definedName name="NB_Wnip" localSheetId="15">'[43]Noty bilans 31,32,38,54'!#REF!</definedName>
    <definedName name="NB_Wnip" localSheetId="16">'[43]Noty bilans 31,32,38,54'!#REF!</definedName>
    <definedName name="NB_Wnip">'[43]Noty bilans 31,32,38,54'!#REF!</definedName>
    <definedName name="NBZWBK">[55]BZWBK!$A$1:$AA$313</definedName>
    <definedName name="NCC_alloc" localSheetId="1">#REF!</definedName>
    <definedName name="NCC_alloc" localSheetId="3">#REF!</definedName>
    <definedName name="NCC_alloc" localSheetId="9">#REF!</definedName>
    <definedName name="NCC_alloc" localSheetId="15">#REF!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1">#REF!</definedName>
    <definedName name="NIERUCHOMOŚCI2000M" localSheetId="3">#REF!</definedName>
    <definedName name="NIERUCHOMOŚCI2000M" localSheetId="9">#REF!</definedName>
    <definedName name="NIERUCHOMOŚCI2000M" localSheetId="15">#REF!</definedName>
    <definedName name="NIERUCHOMOŚCI2000M">#REF!</definedName>
    <definedName name="NIERUCHOMOŚCI2000Y" localSheetId="1">#REF!</definedName>
    <definedName name="NIERUCHOMOŚCI2000Y" localSheetId="3">#REF!</definedName>
    <definedName name="NIERUCHOMOŚCI2000Y" localSheetId="9">#REF!</definedName>
    <definedName name="NIERUCHOMOŚCI2000Y" localSheetId="15">#REF!</definedName>
    <definedName name="NIERUCHOMOŚCI2000Y">#REF!</definedName>
    <definedName name="NIERUCHOMOŚCI2001M" localSheetId="1">#REF!</definedName>
    <definedName name="NIERUCHOMOŚCI2001M" localSheetId="3">#REF!</definedName>
    <definedName name="NIERUCHOMOŚCI2001M" localSheetId="9">#REF!</definedName>
    <definedName name="NIERUCHOMOŚCI2001M" localSheetId="15">#REF!</definedName>
    <definedName name="NIERUCHOMOŚCI2001M">#REF!</definedName>
    <definedName name="NIERUCHOMOŚCI2001Y" localSheetId="1">#REF!</definedName>
    <definedName name="NIERUCHOMOŚCI2001Y" localSheetId="3">#REF!</definedName>
    <definedName name="NIERUCHOMOŚCI2001Y" localSheetId="9">#REF!</definedName>
    <definedName name="NIERUCHOMOŚCI2001Y" localSheetId="15">#REF!</definedName>
    <definedName name="NIERUCHOMOŚCI2001Y">#REF!</definedName>
    <definedName name="NII" localSheetId="1">#REF!</definedName>
    <definedName name="NII" localSheetId="3">#REF!</definedName>
    <definedName name="NII" localSheetId="9">#REF!</definedName>
    <definedName name="NII" localSheetId="15">#REF!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9">'[49]Noty bilans 22,23,29'!#REF!</definedName>
    <definedName name="NNB_23" localSheetId="15">'[49]Noty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6">#N/A</definedName>
    <definedName name="nnnnn">BS!nnnnn</definedName>
    <definedName name="No._of_awards" localSheetId="1">'[63]Progr motyw prac 11 i 12 BZ WBK'!#REF!</definedName>
    <definedName name="No._of_awards" localSheetId="3">'[63]Progr motyw prac 11 i 12 BZ WBK'!#REF!</definedName>
    <definedName name="No._of_awards" localSheetId="9">'[63]Progr motyw prac 11 i 12 BZ WBK'!#REF!</definedName>
    <definedName name="No._of_awards" localSheetId="15">'[63]Progr motyw prac 11 i 12 BZ WBK'!#REF!</definedName>
    <definedName name="No._of_awards">'[63]Progr motyw prac 11 i 12 BZ WBK'!#REF!</definedName>
    <definedName name="nominaly" localSheetId="1">#REF!</definedName>
    <definedName name="nominaly" localSheetId="3">#REF!</definedName>
    <definedName name="nominaly" localSheetId="9">#REF!</definedName>
    <definedName name="nominaly" localSheetId="15">#REF!</definedName>
    <definedName name="nominaly">#REF!</definedName>
    <definedName name="Nominały_instrumentów_pochodnych" localSheetId="1">#REF!</definedName>
    <definedName name="Nominały_instrumentów_pochodnych" localSheetId="3">#REF!</definedName>
    <definedName name="Nominały_instrumentów_pochodnych" localSheetId="9">#REF!</definedName>
    <definedName name="Nominały_instrumentów_pochodnych" localSheetId="15">#REF!</definedName>
    <definedName name="Nominały_instrumentów_pochodnych">#REF!</definedName>
    <definedName name="Nota_01_SBB_A" localSheetId="1">#REF!</definedName>
    <definedName name="Nota_01_SBB_A" localSheetId="3">#REF!</definedName>
    <definedName name="Nota_01_SBB_A" localSheetId="9">#REF!</definedName>
    <definedName name="Nota_01_SBB_A" localSheetId="15">#REF!</definedName>
    <definedName name="Nota_01_SBB_A" localSheetId="16">#REF!</definedName>
    <definedName name="Nota_01_SBB_A">#REF!</definedName>
    <definedName name="Nota_02_SBB_A" localSheetId="1">#REF!</definedName>
    <definedName name="Nota_02_SBB_A" localSheetId="3">#REF!</definedName>
    <definedName name="Nota_02_SBB_A" localSheetId="9">#REF!</definedName>
    <definedName name="Nota_02_SBB_A" localSheetId="15">#REF!</definedName>
    <definedName name="Nota_02_SBB_A" localSheetId="16">#REF!</definedName>
    <definedName name="Nota_02_SBB_A">#REF!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9">#REF!</definedName>
    <definedName name="Nota_03_SBB_A" localSheetId="15">#REF!</definedName>
    <definedName name="Nota_03_SBB_A" localSheetId="16">#REF!</definedName>
    <definedName name="Nota_03_SBB_A">#REF!</definedName>
    <definedName name="Nota_04_SBB_A" localSheetId="1">#REF!</definedName>
    <definedName name="Nota_04_SBB_A" localSheetId="3">#REF!</definedName>
    <definedName name="Nota_04_SBB_A" localSheetId="9">#REF!</definedName>
    <definedName name="Nota_04_SBB_A" localSheetId="15">#REF!</definedName>
    <definedName name="Nota_04_SBB_A" localSheetId="16">#REF!</definedName>
    <definedName name="Nota_04_SBB_A">#REF!</definedName>
    <definedName name="Nota_05_SBB_A" localSheetId="1">#REF!</definedName>
    <definedName name="Nota_05_SBB_A" localSheetId="3">#REF!</definedName>
    <definedName name="Nota_05_SBB_A" localSheetId="9">#REF!</definedName>
    <definedName name="Nota_05_SBB_A" localSheetId="15">#REF!</definedName>
    <definedName name="Nota_05_SBB_A" localSheetId="16">#REF!</definedName>
    <definedName name="Nota_05_SBB_A">#REF!</definedName>
    <definedName name="Nota_06_SBB_A" localSheetId="1">#REF!</definedName>
    <definedName name="Nota_06_SBB_A" localSheetId="3">#REF!</definedName>
    <definedName name="Nota_06_SBB_A" localSheetId="9">#REF!</definedName>
    <definedName name="Nota_06_SBB_A" localSheetId="15">#REF!</definedName>
    <definedName name="Nota_06_SBB_A" localSheetId="16">#REF!</definedName>
    <definedName name="Nota_06_SBB_A">#REF!</definedName>
    <definedName name="Nota_07_SBB_A" localSheetId="1">#REF!</definedName>
    <definedName name="Nota_07_SBB_A" localSheetId="3">#REF!</definedName>
    <definedName name="Nota_07_SBB_A" localSheetId="9">#REF!</definedName>
    <definedName name="Nota_07_SBB_A" localSheetId="15">#REF!</definedName>
    <definedName name="Nota_07_SBB_A" localSheetId="16">#REF!</definedName>
    <definedName name="Nota_07_SBB_A">#REF!</definedName>
    <definedName name="Nota_08_SBB_A" localSheetId="1">#REF!</definedName>
    <definedName name="Nota_08_SBB_A" localSheetId="3">#REF!</definedName>
    <definedName name="Nota_08_SBB_A" localSheetId="9">#REF!</definedName>
    <definedName name="Nota_08_SBB_A" localSheetId="15">#REF!</definedName>
    <definedName name="Nota_08_SBB_A" localSheetId="16">#REF!</definedName>
    <definedName name="Nota_08_SBB_A">#REF!</definedName>
    <definedName name="Nota_09_SBB_A" localSheetId="1">#REF!</definedName>
    <definedName name="Nota_09_SBB_A" localSheetId="3">#REF!</definedName>
    <definedName name="Nota_09_SBB_A" localSheetId="9">#REF!</definedName>
    <definedName name="Nota_09_SBB_A" localSheetId="15">#REF!</definedName>
    <definedName name="Nota_09_SBB_A" localSheetId="16">#REF!</definedName>
    <definedName name="Nota_09_SBB_A">#REF!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9">#REF!</definedName>
    <definedName name="Nota_1_SBB_A" localSheetId="15">#REF!</definedName>
    <definedName name="Nota_1_SBB_A" localSheetId="16">#REF!</definedName>
    <definedName name="Nota_1_SBB_A">#REF!</definedName>
    <definedName name="Nota_10_SBB_A" localSheetId="1">#REF!</definedName>
    <definedName name="Nota_10_SBB_A" localSheetId="3">#REF!</definedName>
    <definedName name="Nota_10_SBB_A" localSheetId="9">#REF!</definedName>
    <definedName name="Nota_10_SBB_A" localSheetId="15">#REF!</definedName>
    <definedName name="Nota_10_SBB_A" localSheetId="16">#REF!</definedName>
    <definedName name="Nota_10_SBB_A">#REF!</definedName>
    <definedName name="Nota_11_SBB_A" localSheetId="1">#REF!</definedName>
    <definedName name="Nota_11_SBB_A" localSheetId="3">#REF!</definedName>
    <definedName name="Nota_11_SBB_A" localSheetId="9">#REF!</definedName>
    <definedName name="Nota_11_SBB_A" localSheetId="15">#REF!</definedName>
    <definedName name="Nota_11_SBB_A" localSheetId="16">#REF!</definedName>
    <definedName name="Nota_11_SBB_A">#REF!</definedName>
    <definedName name="Nota_12_SBB_A" localSheetId="1">#REF!</definedName>
    <definedName name="Nota_12_SBB_A" localSheetId="3">#REF!</definedName>
    <definedName name="Nota_12_SBB_A" localSheetId="9">#REF!</definedName>
    <definedName name="Nota_12_SBB_A" localSheetId="15">#REF!</definedName>
    <definedName name="Nota_12_SBB_A" localSheetId="16">#REF!</definedName>
    <definedName name="Nota_12_SBB_A">#REF!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9">#REF!</definedName>
    <definedName name="Nota_13_SBB_P" localSheetId="15">#REF!</definedName>
    <definedName name="Nota_13_SBB_P" localSheetId="16">#REF!</definedName>
    <definedName name="Nota_13_SBB_P">#REF!</definedName>
    <definedName name="Nota_14_SBB_P" localSheetId="1">#REF!</definedName>
    <definedName name="Nota_14_SBB_P" localSheetId="3">#REF!</definedName>
    <definedName name="Nota_14_SBB_P" localSheetId="9">#REF!</definedName>
    <definedName name="Nota_14_SBB_P" localSheetId="15">#REF!</definedName>
    <definedName name="Nota_14_SBB_P" localSheetId="16">#REF!</definedName>
    <definedName name="Nota_14_SBB_P">#REF!</definedName>
    <definedName name="Nota_15_SBB_P" localSheetId="1">#REF!</definedName>
    <definedName name="Nota_15_SBB_P" localSheetId="3">#REF!</definedName>
    <definedName name="Nota_15_SBB_P" localSheetId="9">#REF!</definedName>
    <definedName name="Nota_15_SBB_P" localSheetId="15">#REF!</definedName>
    <definedName name="Nota_15_SBB_P" localSheetId="16">#REF!</definedName>
    <definedName name="Nota_15_SBB_P">#REF!</definedName>
    <definedName name="Nota_16_SBB_P" localSheetId="1">#REF!</definedName>
    <definedName name="Nota_16_SBB_P" localSheetId="3">#REF!</definedName>
    <definedName name="Nota_16_SBB_P" localSheetId="9">#REF!</definedName>
    <definedName name="Nota_16_SBB_P" localSheetId="15">#REF!</definedName>
    <definedName name="Nota_16_SBB_P" localSheetId="16">#REF!</definedName>
    <definedName name="Nota_16_SBB_P">#REF!</definedName>
    <definedName name="Nota_17_SBB_P" localSheetId="1">#REF!</definedName>
    <definedName name="Nota_17_SBB_P" localSheetId="3">#REF!</definedName>
    <definedName name="Nota_17_SBB_P" localSheetId="9">#REF!</definedName>
    <definedName name="Nota_17_SBB_P" localSheetId="15">#REF!</definedName>
    <definedName name="Nota_17_SBB_P" localSheetId="16">#REF!</definedName>
    <definedName name="Nota_17_SBB_P">#REF!</definedName>
    <definedName name="Nota_18_SBB_P" localSheetId="1">#REF!</definedName>
    <definedName name="Nota_18_SBB_P" localSheetId="3">#REF!</definedName>
    <definedName name="Nota_18_SBB_P" localSheetId="9">#REF!</definedName>
    <definedName name="Nota_18_SBB_P" localSheetId="15">#REF!</definedName>
    <definedName name="Nota_18_SBB_P" localSheetId="16">#REF!</definedName>
    <definedName name="Nota_18_SBB_P">#REF!</definedName>
    <definedName name="Nota_19_SBB_P" localSheetId="1">#REF!</definedName>
    <definedName name="Nota_19_SBB_P" localSheetId="3">#REF!</definedName>
    <definedName name="Nota_19_SBB_P" localSheetId="9">#REF!</definedName>
    <definedName name="Nota_19_SBB_P" localSheetId="15">#REF!</definedName>
    <definedName name="Nota_19_SBB_P" localSheetId="16">#REF!</definedName>
    <definedName name="Nota_19_SBB_P">#REF!</definedName>
    <definedName name="Nota_2_SBB_A" localSheetId="1">#REF!</definedName>
    <definedName name="Nota_2_SBB_A" localSheetId="3">#REF!</definedName>
    <definedName name="Nota_2_SBB_A" localSheetId="9">#REF!</definedName>
    <definedName name="Nota_2_SBB_A" localSheetId="15">#REF!</definedName>
    <definedName name="Nota_2_SBB_A" localSheetId="16">#REF!</definedName>
    <definedName name="Nota_2_SBB_A">#REF!</definedName>
    <definedName name="Nota_20_SBB_P" localSheetId="1">#REF!</definedName>
    <definedName name="Nota_20_SBB_P" localSheetId="3">#REF!</definedName>
    <definedName name="Nota_20_SBB_P" localSheetId="9">#REF!</definedName>
    <definedName name="Nota_20_SBB_P" localSheetId="15">#REF!</definedName>
    <definedName name="Nota_20_SBB_P" localSheetId="16">#REF!</definedName>
    <definedName name="Nota_20_SBB_P">#REF!</definedName>
    <definedName name="Nota_21_SBB_P" localSheetId="1">#REF!</definedName>
    <definedName name="Nota_21_SBB_P" localSheetId="3">#REF!</definedName>
    <definedName name="Nota_21_SBB_P" localSheetId="9">#REF!</definedName>
    <definedName name="Nota_21_SBB_P" localSheetId="15">#REF!</definedName>
    <definedName name="Nota_21_SBB_P" localSheetId="16">#REF!</definedName>
    <definedName name="Nota_21_SBB_P">#REF!</definedName>
    <definedName name="Nota_22_SBB_P" localSheetId="1">#REF!</definedName>
    <definedName name="Nota_22_SBB_P" localSheetId="3">#REF!</definedName>
    <definedName name="Nota_22_SBB_P" localSheetId="9">#REF!</definedName>
    <definedName name="Nota_22_SBB_P" localSheetId="15">#REF!</definedName>
    <definedName name="Nota_22_SBB_P" localSheetId="16">#REF!</definedName>
    <definedName name="Nota_22_SBB_P">#REF!</definedName>
    <definedName name="Nota_23_SBB_P" localSheetId="1">#REF!</definedName>
    <definedName name="Nota_23_SBB_P" localSheetId="3">#REF!</definedName>
    <definedName name="Nota_23_SBB_P" localSheetId="9">#REF!</definedName>
    <definedName name="Nota_23_SBB_P" localSheetId="15">#REF!</definedName>
    <definedName name="Nota_23_SBB_P" localSheetId="16">#REF!</definedName>
    <definedName name="Nota_23_SBB_P">#REF!</definedName>
    <definedName name="Nota_24_SBB_P" localSheetId="1">#REF!</definedName>
    <definedName name="Nota_24_SBB_P" localSheetId="3">#REF!</definedName>
    <definedName name="Nota_24_SBB_P" localSheetId="9">#REF!</definedName>
    <definedName name="Nota_24_SBB_P" localSheetId="15">#REF!</definedName>
    <definedName name="Nota_24_SBB_P" localSheetId="16">#REF!</definedName>
    <definedName name="Nota_24_SBB_P">#REF!</definedName>
    <definedName name="Nota_25" localSheetId="1">#REF!</definedName>
    <definedName name="Nota_25" localSheetId="3">#REF!</definedName>
    <definedName name="Nota_25" localSheetId="9">#REF!</definedName>
    <definedName name="Nota_25" localSheetId="15">#REF!</definedName>
    <definedName name="Nota_25" localSheetId="16">#REF!</definedName>
    <definedName name="Nota_25">#REF!</definedName>
    <definedName name="Nota_26" localSheetId="1">#REF!</definedName>
    <definedName name="Nota_26" localSheetId="3">#REF!</definedName>
    <definedName name="Nota_26" localSheetId="9">#REF!</definedName>
    <definedName name="Nota_26" localSheetId="15">#REF!</definedName>
    <definedName name="Nota_26">#REF!</definedName>
    <definedName name="Nota_26_SBB_PP" localSheetId="1">#REF!</definedName>
    <definedName name="Nota_26_SBB_PP" localSheetId="3">#REF!</definedName>
    <definedName name="Nota_26_SBB_PP" localSheetId="9">#REF!</definedName>
    <definedName name="Nota_26_SBB_PP" localSheetId="15">#REF!</definedName>
    <definedName name="Nota_26_SBB_PP" localSheetId="16">#REF!</definedName>
    <definedName name="Nota_26_SBB_PP">#REF!</definedName>
    <definedName name="Nota_27_SRZiS" localSheetId="1">#REF!</definedName>
    <definedName name="Nota_27_SRZiS" localSheetId="3">#REF!</definedName>
    <definedName name="Nota_27_SRZiS" localSheetId="9">#REF!</definedName>
    <definedName name="Nota_27_SRZiS" localSheetId="15">#REF!</definedName>
    <definedName name="Nota_27_SRZiS" localSheetId="16">#REF!</definedName>
    <definedName name="Nota_27_SRZiS">#REF!</definedName>
    <definedName name="Nota_27_SRZiSB" localSheetId="1">#REF!</definedName>
    <definedName name="Nota_27_SRZiSB" localSheetId="3">#REF!</definedName>
    <definedName name="Nota_27_SRZiSB" localSheetId="9">#REF!</definedName>
    <definedName name="Nota_27_SRZiSB" localSheetId="15">#REF!</definedName>
    <definedName name="Nota_27_SRZiSB" localSheetId="16">#REF!</definedName>
    <definedName name="Nota_27_SRZiSB">#REF!</definedName>
    <definedName name="Nota_28_SRZiS" localSheetId="1">#REF!</definedName>
    <definedName name="Nota_28_SRZiS" localSheetId="3">#REF!</definedName>
    <definedName name="Nota_28_SRZiS" localSheetId="9">#REF!</definedName>
    <definedName name="Nota_28_SRZiS" localSheetId="15">#REF!</definedName>
    <definedName name="Nota_28_SRZiS" localSheetId="16">#REF!</definedName>
    <definedName name="Nota_28_SRZiS">#REF!</definedName>
    <definedName name="Nota_28_SRZiSB" localSheetId="1">#REF!</definedName>
    <definedName name="Nota_28_SRZiSB" localSheetId="3">#REF!</definedName>
    <definedName name="Nota_28_SRZiSB" localSheetId="9">#REF!</definedName>
    <definedName name="Nota_28_SRZiSB" localSheetId="15">#REF!</definedName>
    <definedName name="Nota_28_SRZiSB" localSheetId="16">#REF!</definedName>
    <definedName name="Nota_28_SRZiSB">#REF!</definedName>
    <definedName name="Nota_29_SRZiSB" localSheetId="1">#REF!</definedName>
    <definedName name="Nota_29_SRZiSB" localSheetId="3">#REF!</definedName>
    <definedName name="Nota_29_SRZiSB" localSheetId="9">#REF!</definedName>
    <definedName name="Nota_29_SRZiSB" localSheetId="15">#REF!</definedName>
    <definedName name="Nota_29_SRZiSB" localSheetId="16">#REF!</definedName>
    <definedName name="Nota_29_SRZiSB">#REF!</definedName>
    <definedName name="Nota_3_SBB_A" localSheetId="1">#REF!</definedName>
    <definedName name="Nota_3_SBB_A" localSheetId="3">#REF!</definedName>
    <definedName name="Nota_3_SBB_A" localSheetId="9">#REF!</definedName>
    <definedName name="Nota_3_SBB_A" localSheetId="15">#REF!</definedName>
    <definedName name="Nota_3_SBB_A" localSheetId="16">#REF!</definedName>
    <definedName name="Nota_3_SBB_A">#REF!</definedName>
    <definedName name="Nota_30_SRZiSB" localSheetId="1">#REF!</definedName>
    <definedName name="Nota_30_SRZiSB" localSheetId="3">#REF!</definedName>
    <definedName name="Nota_30_SRZiSB" localSheetId="9">#REF!</definedName>
    <definedName name="Nota_30_SRZiSB" localSheetId="15">#REF!</definedName>
    <definedName name="Nota_30_SRZiSB" localSheetId="16">#REF!</definedName>
    <definedName name="Nota_30_SRZiSB">#REF!</definedName>
    <definedName name="Nota_31_SRZiSB" localSheetId="1">#REF!</definedName>
    <definedName name="Nota_31_SRZiSB" localSheetId="3">#REF!</definedName>
    <definedName name="Nota_31_SRZiSB" localSheetId="9">#REF!</definedName>
    <definedName name="Nota_31_SRZiSB" localSheetId="15">#REF!</definedName>
    <definedName name="Nota_31_SRZiSB" localSheetId="16">#REF!</definedName>
    <definedName name="Nota_31_SRZiSB">#REF!</definedName>
    <definedName name="Nota_32_SRZiSB" localSheetId="1">#REF!</definedName>
    <definedName name="Nota_32_SRZiSB" localSheetId="3">#REF!</definedName>
    <definedName name="Nota_32_SRZiSB" localSheetId="9">#REF!</definedName>
    <definedName name="Nota_32_SRZiSB" localSheetId="15">#REF!</definedName>
    <definedName name="Nota_32_SRZiSB" localSheetId="16">#REF!</definedName>
    <definedName name="Nota_32_SRZiSB">#REF!</definedName>
    <definedName name="Nota_33_SRZiSB" localSheetId="1">#REF!</definedName>
    <definedName name="Nota_33_SRZiSB" localSheetId="3">#REF!</definedName>
    <definedName name="Nota_33_SRZiSB" localSheetId="9">#REF!</definedName>
    <definedName name="Nota_33_SRZiSB" localSheetId="15">#REF!</definedName>
    <definedName name="Nota_33_SRZiSB" localSheetId="16">#REF!</definedName>
    <definedName name="Nota_33_SRZiSB">#REF!</definedName>
    <definedName name="Nota_34_SRZiSB" localSheetId="1">#REF!</definedName>
    <definedName name="Nota_34_SRZiSB" localSheetId="3">#REF!</definedName>
    <definedName name="Nota_34_SRZiSB" localSheetId="9">#REF!</definedName>
    <definedName name="Nota_34_SRZiSB" localSheetId="15">#REF!</definedName>
    <definedName name="Nota_34_SRZiSB" localSheetId="16">#REF!</definedName>
    <definedName name="Nota_34_SRZiSB">#REF!</definedName>
    <definedName name="Nota_35_SRZiSB" localSheetId="1">#REF!</definedName>
    <definedName name="Nota_35_SRZiSB" localSheetId="3">#REF!</definedName>
    <definedName name="Nota_35_SRZiSB" localSheetId="9">#REF!</definedName>
    <definedName name="Nota_35_SRZiSB" localSheetId="15">#REF!</definedName>
    <definedName name="Nota_35_SRZiSB" localSheetId="16">#REF!</definedName>
    <definedName name="Nota_35_SRZiSB">#REF!</definedName>
    <definedName name="Nota_36_SRZiSB" localSheetId="1">#REF!</definedName>
    <definedName name="Nota_36_SRZiSB" localSheetId="3">#REF!</definedName>
    <definedName name="Nota_36_SRZiSB" localSheetId="9">#REF!</definedName>
    <definedName name="Nota_36_SRZiSB" localSheetId="15">#REF!</definedName>
    <definedName name="Nota_36_SRZiSB" localSheetId="16">#REF!</definedName>
    <definedName name="Nota_36_SRZiSB">#REF!</definedName>
    <definedName name="Nota_37_SRZiSB" localSheetId="1">#REF!</definedName>
    <definedName name="Nota_37_SRZiSB" localSheetId="3">#REF!</definedName>
    <definedName name="Nota_37_SRZiSB" localSheetId="9">#REF!</definedName>
    <definedName name="Nota_37_SRZiSB" localSheetId="15">#REF!</definedName>
    <definedName name="Nota_37_SRZiSB" localSheetId="16">#REF!</definedName>
    <definedName name="Nota_37_SRZiSB">#REF!</definedName>
    <definedName name="Nota_38_SRZiSB" localSheetId="1">#REF!</definedName>
    <definedName name="Nota_38_SRZiSB" localSheetId="3">#REF!</definedName>
    <definedName name="Nota_38_SRZiSB" localSheetId="9">#REF!</definedName>
    <definedName name="Nota_38_SRZiSB" localSheetId="15">#REF!</definedName>
    <definedName name="Nota_38_SRZiSB" localSheetId="16">#REF!</definedName>
    <definedName name="Nota_38_SRZiSB">#REF!</definedName>
    <definedName name="Nota_39_SRZiSB" localSheetId="1">#REF!</definedName>
    <definedName name="Nota_39_SRZiSB" localSheetId="3">#REF!</definedName>
    <definedName name="Nota_39_SRZiSB" localSheetId="9">#REF!</definedName>
    <definedName name="Nota_39_SRZiSB" localSheetId="15">#REF!</definedName>
    <definedName name="Nota_39_SRZiSB" localSheetId="16">#REF!</definedName>
    <definedName name="Nota_39_SRZiSB">#REF!</definedName>
    <definedName name="Nota_4_SBB_A" localSheetId="1">#REF!</definedName>
    <definedName name="Nota_4_SBB_A" localSheetId="3">#REF!</definedName>
    <definedName name="Nota_4_SBB_A" localSheetId="9">#REF!</definedName>
    <definedName name="Nota_4_SBB_A" localSheetId="15">#REF!</definedName>
    <definedName name="Nota_4_SBB_A" localSheetId="16">#REF!</definedName>
    <definedName name="Nota_4_SBB_A">#REF!</definedName>
    <definedName name="Nota_40_SRZiSB" localSheetId="1">#REF!</definedName>
    <definedName name="Nota_40_SRZiSB" localSheetId="3">#REF!</definedName>
    <definedName name="Nota_40_SRZiSB" localSheetId="9">#REF!</definedName>
    <definedName name="Nota_40_SRZiSB" localSheetId="15">#REF!</definedName>
    <definedName name="Nota_40_SRZiSB" localSheetId="16">#REF!</definedName>
    <definedName name="Nota_40_SRZiSB">#REF!</definedName>
    <definedName name="Nota_41_SRZiSB" localSheetId="1">#REF!</definedName>
    <definedName name="Nota_41_SRZiSB" localSheetId="3">#REF!</definedName>
    <definedName name="Nota_41_SRZiSB" localSheetId="9">#REF!</definedName>
    <definedName name="Nota_41_SRZiSB" localSheetId="15">#REF!</definedName>
    <definedName name="Nota_41_SRZiSB" localSheetId="16">#REF!</definedName>
    <definedName name="Nota_41_SRZiSB">#REF!</definedName>
    <definedName name="Nota_5_SBB_A" localSheetId="1">#REF!</definedName>
    <definedName name="Nota_5_SBB_A" localSheetId="3">#REF!</definedName>
    <definedName name="Nota_5_SBB_A" localSheetId="9">#REF!</definedName>
    <definedName name="Nota_5_SBB_A" localSheetId="15">#REF!</definedName>
    <definedName name="Nota_5_SBB_A" localSheetId="16">#REF!</definedName>
    <definedName name="Nota_5_SBB_A">#REF!</definedName>
    <definedName name="Nota_6_SBB_A" localSheetId="1">#REF!</definedName>
    <definedName name="Nota_6_SBB_A" localSheetId="3">#REF!</definedName>
    <definedName name="Nota_6_SBB_A" localSheetId="9">#REF!</definedName>
    <definedName name="Nota_6_SBB_A" localSheetId="15">#REF!</definedName>
    <definedName name="Nota_6_SBB_A" localSheetId="16">#REF!</definedName>
    <definedName name="Nota_6_SBB_A">#REF!</definedName>
    <definedName name="Nota_7_SBB_A" localSheetId="1">#REF!</definedName>
    <definedName name="Nota_7_SBB_A" localSheetId="3">#REF!</definedName>
    <definedName name="Nota_7_SBB_A" localSheetId="9">#REF!</definedName>
    <definedName name="Nota_7_SBB_A" localSheetId="15">#REF!</definedName>
    <definedName name="Nota_7_SBB_A" localSheetId="16">#REF!</definedName>
    <definedName name="Nota_7_SBB_A">#REF!</definedName>
    <definedName name="Nota_8_SBB_A" localSheetId="1">#REF!</definedName>
    <definedName name="Nota_8_SBB_A" localSheetId="3">#REF!</definedName>
    <definedName name="Nota_8_SBB_A" localSheetId="9">#REF!</definedName>
    <definedName name="Nota_8_SBB_A" localSheetId="15">#REF!</definedName>
    <definedName name="Nota_8_SBB_A" localSheetId="16">#REF!</definedName>
    <definedName name="Nota_8_SBB_A">#REF!</definedName>
    <definedName name="nota18kopia" localSheetId="1">#REF!</definedName>
    <definedName name="nota18kopia" localSheetId="3">#REF!</definedName>
    <definedName name="nota18kopia" localSheetId="9">#REF!</definedName>
    <definedName name="nota18kopia" localSheetId="15">#REF!</definedName>
    <definedName name="nota18kopia">#REF!</definedName>
    <definedName name="Noty_do_SRPPB" localSheetId="1">#REF!</definedName>
    <definedName name="Noty_do_SRPPB" localSheetId="3">#REF!</definedName>
    <definedName name="Noty_do_SRPPB" localSheetId="9">#REF!</definedName>
    <definedName name="Noty_do_SRPPB" localSheetId="15">#REF!</definedName>
    <definedName name="Noty_do_SRPPB" localSheetId="16">#REF!</definedName>
    <definedName name="Noty_do_SRPPB">#REF!</definedName>
    <definedName name="NovemberIC" localSheetId="1">#REF!</definedName>
    <definedName name="NovemberIC" localSheetId="3">#REF!</definedName>
    <definedName name="NovemberIC" localSheetId="9">#REF!</definedName>
    <definedName name="NovemberIC" localSheetId="15">#REF!</definedName>
    <definedName name="NovemberIC">#REF!</definedName>
    <definedName name="NovemberII" localSheetId="1">#REF!</definedName>
    <definedName name="NovemberII" localSheetId="3">#REF!</definedName>
    <definedName name="NovemberII" localSheetId="9">#REF!</definedName>
    <definedName name="NovemberII" localSheetId="15">#REF!</definedName>
    <definedName name="NovemberII">#REF!</definedName>
    <definedName name="NovemberL" localSheetId="1">#REF!</definedName>
    <definedName name="NovemberL" localSheetId="3">#REF!</definedName>
    <definedName name="NovemberL" localSheetId="9">#REF!</definedName>
    <definedName name="NovemberL" localSheetId="15">#REF!</definedName>
    <definedName name="NovemberL">#REF!</definedName>
    <definedName name="NP_nip" localSheetId="1">#REF!</definedName>
    <definedName name="NP_nip" localSheetId="3">#REF!</definedName>
    <definedName name="NP_nip" localSheetId="9">#REF!</definedName>
    <definedName name="NP_nip" localSheetId="15">#REF!</definedName>
    <definedName name="NP_nip">#REF!</definedName>
    <definedName name="NP_zw" localSheetId="1">#REF!</definedName>
    <definedName name="NP_zw" localSheetId="3">#REF!</definedName>
    <definedName name="NP_zw" localSheetId="9">#REF!</definedName>
    <definedName name="NP_zw" localSheetId="15">#REF!</definedName>
    <definedName name="NP_zw">#REF!</definedName>
    <definedName name="NPoland_Div" localSheetId="1">[Poland2008.xls]Poland [64]Division!$A$1:$AA$218</definedName>
    <definedName name="NPoland_Div" localSheetId="0">[Poland2008.xls]Poland [64]Division!$A$1:$AA$218</definedName>
    <definedName name="NPoland_Div" localSheetId="3">[Poland2008.xls]Poland [64]Division!$A$1:$AA$218</definedName>
    <definedName name="NPoland_Div" localSheetId="9">[Poland2008.xls]Poland [64]Division!$A$1:$AA$218</definedName>
    <definedName name="NPoland_Div" localSheetId="15">[Poland2008.xls]Poland [64]Division!$A$1:$AA$218</definedName>
    <definedName name="NPoland_Div">[Poland2008.xls]Poland [64]Division!$A$1:$AA$218</definedName>
    <definedName name="NR_N1" localSheetId="1">#REF!</definedName>
    <definedName name="NR_N1" localSheetId="3">#REF!</definedName>
    <definedName name="NR_N1" localSheetId="9">#REF!</definedName>
    <definedName name="NR_N1" localSheetId="15">#REF!</definedName>
    <definedName name="NR_N1">#REF!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9">'[43]Noty rachunek'!#REF!</definedName>
    <definedName name="NR_N10" localSheetId="15">'[43]Noty rachunek'!#REF!</definedName>
    <definedName name="NR_N10" localSheetId="16">'[57]Noty rachunek'!#REF!</definedName>
    <definedName name="NR_N10">'[43]Noty rachunek'!#REF!</definedName>
    <definedName name="NR_N11" localSheetId="1">#REF!</definedName>
    <definedName name="NR_N11" localSheetId="3">#REF!</definedName>
    <definedName name="NR_N11" localSheetId="9">#REF!</definedName>
    <definedName name="NR_N11" localSheetId="15">#REF!</definedName>
    <definedName name="NR_N11">#REF!</definedName>
    <definedName name="NR_N12" localSheetId="1">#REF!</definedName>
    <definedName name="NR_N12" localSheetId="3">#REF!</definedName>
    <definedName name="NR_N12" localSheetId="9">#REF!</definedName>
    <definedName name="NR_N12" localSheetId="15">#REF!</definedName>
    <definedName name="NR_N12">#REF!</definedName>
    <definedName name="NR_N13" localSheetId="1">#REF!</definedName>
    <definedName name="NR_N13" localSheetId="3">#REF!</definedName>
    <definedName name="NR_N13" localSheetId="9">#REF!</definedName>
    <definedName name="NR_N13" localSheetId="15">#REF!</definedName>
    <definedName name="NR_N13">#REF!</definedName>
    <definedName name="NR_N14" localSheetId="1">#REF!</definedName>
    <definedName name="NR_N14" localSheetId="3">#REF!</definedName>
    <definedName name="NR_N14" localSheetId="9">#REF!</definedName>
    <definedName name="NR_N14" localSheetId="15">#REF!</definedName>
    <definedName name="NR_N14">#REF!</definedName>
    <definedName name="NR_N14_2" localSheetId="1">#REF!</definedName>
    <definedName name="NR_N14_2" localSheetId="3">#REF!</definedName>
    <definedName name="NR_N14_2" localSheetId="9">#REF!</definedName>
    <definedName name="NR_N14_2" localSheetId="15">#REF!</definedName>
    <definedName name="NR_N14_2">#REF!</definedName>
    <definedName name="NR_N15" localSheetId="1">#REF!</definedName>
    <definedName name="NR_N15" localSheetId="3">#REF!</definedName>
    <definedName name="NR_N15" localSheetId="9">#REF!</definedName>
    <definedName name="NR_N15" localSheetId="15">#REF!</definedName>
    <definedName name="NR_N15">#REF!</definedName>
    <definedName name="NR_N2" localSheetId="1">#REF!</definedName>
    <definedName name="NR_N2" localSheetId="3">#REF!</definedName>
    <definedName name="NR_N2" localSheetId="9">#REF!</definedName>
    <definedName name="NR_N2" localSheetId="15">#REF!</definedName>
    <definedName name="NR_N2">#REF!</definedName>
    <definedName name="NR_N3" localSheetId="1">#REF!</definedName>
    <definedName name="NR_N3" localSheetId="3">#REF!</definedName>
    <definedName name="NR_N3" localSheetId="9">#REF!</definedName>
    <definedName name="NR_N3" localSheetId="15">#REF!</definedName>
    <definedName name="NR_N3">#REF!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9">'[65]Noty rachunek'!#REF!</definedName>
    <definedName name="NR_N4" localSheetId="15">'[65]Noty rachunek'!#REF!</definedName>
    <definedName name="NR_N4" localSheetId="16">'[65]Noty rachunek'!#REF!</definedName>
    <definedName name="NR_N4">'[65]Noty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9">'[65]Noty rachunek'!#REF!</definedName>
    <definedName name="NR_N5" localSheetId="15">'[65]Noty rachunek'!#REF!</definedName>
    <definedName name="NR_N5" localSheetId="16">'[65]Noty rachunek'!#REF!</definedName>
    <definedName name="NR_N5">'[65]Noty rachunek'!#REF!</definedName>
    <definedName name="NR_N6.1" localSheetId="1">#REF!</definedName>
    <definedName name="NR_N6.1" localSheetId="3">#REF!</definedName>
    <definedName name="NR_N6.1" localSheetId="9">#REF!</definedName>
    <definedName name="NR_N6.1" localSheetId="15">#REF!</definedName>
    <definedName name="NR_N6.1">#REF!</definedName>
    <definedName name="NR_N6.2" localSheetId="1">#REF!</definedName>
    <definedName name="NR_N6.2" localSheetId="3">#REF!</definedName>
    <definedName name="NR_N6.2" localSheetId="9">#REF!</definedName>
    <definedName name="NR_N6.2" localSheetId="15">#REF!</definedName>
    <definedName name="NR_N6.2">#REF!</definedName>
    <definedName name="NR_N7" localSheetId="1">#REF!</definedName>
    <definedName name="NR_N7" localSheetId="3">#REF!</definedName>
    <definedName name="NR_N7" localSheetId="9">#REF!</definedName>
    <definedName name="NR_N7" localSheetId="15">#REF!</definedName>
    <definedName name="NR_N7">#REF!</definedName>
    <definedName name="NR_N8" localSheetId="1">#REF!</definedName>
    <definedName name="NR_N8" localSheetId="3">#REF!</definedName>
    <definedName name="NR_N8" localSheetId="9">#REF!</definedName>
    <definedName name="NR_N8" localSheetId="15">#REF!</definedName>
    <definedName name="NR_N8">#REF!</definedName>
    <definedName name="NR_N9" localSheetId="1">#REF!</definedName>
    <definedName name="NR_N9" localSheetId="3">#REF!</definedName>
    <definedName name="NR_N9" localSheetId="9">#REF!</definedName>
    <definedName name="NR_N9" localSheetId="15">#REF!</definedName>
    <definedName name="NR_N9">#REF!</definedName>
    <definedName name="NR_PO" localSheetId="1">#REF!</definedName>
    <definedName name="NR_PO" localSheetId="3">#REF!</definedName>
    <definedName name="NR_PO" localSheetId="9">#REF!</definedName>
    <definedName name="NR_PO" localSheetId="15">#REF!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1">#REF!</definedName>
    <definedName name="NTrini_FOM" localSheetId="3">#REF!</definedName>
    <definedName name="NTrini_FOM" localSheetId="9">#REF!</definedName>
    <definedName name="NTrini_FOM" localSheetId="15">#REF!</definedName>
    <definedName name="NTrini_FOM">#REF!</definedName>
    <definedName name="numerki" localSheetId="1" hidden="1">{"'BZ SA P&amp;l (fORECAST)'!$A$1:$BR$26"}</definedName>
    <definedName name="numerki" localSheetId="0" hidden="1">{"'BZ SA P&amp;l (fORECAST)'!$A$1:$BR$26"}</definedName>
    <definedName name="numerki" hidden="1">{"'BZ SA P&amp;l (fORECAST)'!$A$1:$BR$26"}</definedName>
    <definedName name="o.FBN019_4" localSheetId="1">#REF!</definedName>
    <definedName name="o.FBN019_4" localSheetId="3">#REF!</definedName>
    <definedName name="o.FBN019_4" localSheetId="9">#REF!</definedName>
    <definedName name="o.FBN019_4" localSheetId="15">#REF!</definedName>
    <definedName name="o.FBN019_4">#REF!</definedName>
    <definedName name="o.FBN019_6" localSheetId="1">#REF!</definedName>
    <definedName name="o.FBN019_6" localSheetId="3">#REF!</definedName>
    <definedName name="o.FBN019_6" localSheetId="9">#REF!</definedName>
    <definedName name="o.FBN019_6" localSheetId="15">#REF!</definedName>
    <definedName name="o.FBN019_6">#REF!</definedName>
    <definedName name="o.FBN019_7" localSheetId="1">#REF!</definedName>
    <definedName name="o.FBN019_7" localSheetId="3">#REF!</definedName>
    <definedName name="o.FBN019_7" localSheetId="9">#REF!</definedName>
    <definedName name="o.FBN019_7" localSheetId="15">#REF!</definedName>
    <definedName name="o.FBN019_7">#REF!</definedName>
    <definedName name="o.FBN019_8" localSheetId="1">#REF!</definedName>
    <definedName name="o.FBN019_8" localSheetId="3">#REF!</definedName>
    <definedName name="o.FBN019_8" localSheetId="9">#REF!</definedName>
    <definedName name="o.FBN019_8" localSheetId="15">#REF!</definedName>
    <definedName name="o.FBN019_8">#REF!</definedName>
    <definedName name="o.FBN020_2" localSheetId="1">#REF!</definedName>
    <definedName name="o.FBN020_2" localSheetId="3">#REF!</definedName>
    <definedName name="o.FBN020_2" localSheetId="9">#REF!</definedName>
    <definedName name="o.FBN020_2" localSheetId="15">#REF!</definedName>
    <definedName name="o.FBN020_2">#REF!</definedName>
    <definedName name="o.FIN004A" localSheetId="1">'[34]FIN004A i 4B'!#REF!</definedName>
    <definedName name="o.FIN004A" localSheetId="3">'[34]FIN004A i 4B'!#REF!</definedName>
    <definedName name="o.FIN004A" localSheetId="9">'[34]FIN004A i 4B'!#REF!</definedName>
    <definedName name="o.FIN004A" localSheetId="15">'[34]FIN004A i 4B'!#REF!</definedName>
    <definedName name="o.FIN004A">'[34]FIN004A i 4B'!#REF!</definedName>
    <definedName name="o.FIN005_1" localSheetId="1">#REF!</definedName>
    <definedName name="o.FIN005_1" localSheetId="3">#REF!</definedName>
    <definedName name="o.FIN005_1" localSheetId="9">#REF!</definedName>
    <definedName name="o.FIN005_1" localSheetId="15">#REF!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1">#REF!</definedName>
    <definedName name="Obciążenie_z_tytułu_podatku_dochodowego" localSheetId="3">#REF!</definedName>
    <definedName name="Obciążenie_z_tytułu_podatku_dochodowego" localSheetId="9">#REF!</definedName>
    <definedName name="Obciążenie_z_tytułu_podatku_dochodowego" localSheetId="15">#REF!</definedName>
    <definedName name="Obciążenie_z_tytułu_podatku_dochodowego" localSheetId="16">#REF!</definedName>
    <definedName name="Obciążenie_z_tytułu_podatku_dochodowego">#REF!</definedName>
    <definedName name="OblastDat2" localSheetId="1">#REF!</definedName>
    <definedName name="OblastDat2" localSheetId="3">#REF!</definedName>
    <definedName name="OblastDat2" localSheetId="9">#REF!</definedName>
    <definedName name="OblastDat2" localSheetId="15">#REF!</definedName>
    <definedName name="OblastDat2">#REF!</definedName>
    <definedName name="OblastDat2_11" localSheetId="1">#REF!</definedName>
    <definedName name="OblastDat2_11" localSheetId="3">#REF!</definedName>
    <definedName name="OblastDat2_11" localSheetId="9">#REF!</definedName>
    <definedName name="OblastDat2_11" localSheetId="15">#REF!</definedName>
    <definedName name="OblastDat2_11">#REF!</definedName>
    <definedName name="OblastDat2_2" localSheetId="1">#REF!</definedName>
    <definedName name="OblastDat2_2" localSheetId="3">#REF!</definedName>
    <definedName name="OblastDat2_2" localSheetId="9">#REF!</definedName>
    <definedName name="OblastDat2_2" localSheetId="15">#REF!</definedName>
    <definedName name="OblastDat2_2">#REF!</definedName>
    <definedName name="OblastDat2_28" localSheetId="1">#REF!</definedName>
    <definedName name="OblastDat2_28" localSheetId="3">#REF!</definedName>
    <definedName name="OblastDat2_28" localSheetId="9">#REF!</definedName>
    <definedName name="OblastDat2_28" localSheetId="15">#REF!</definedName>
    <definedName name="OblastDat2_28">#REF!</definedName>
    <definedName name="OblastNadpisuRadku" localSheetId="1">#REF!</definedName>
    <definedName name="OblastNadpisuRadku" localSheetId="3">#REF!</definedName>
    <definedName name="OblastNadpisuRadku" localSheetId="9">#REF!</definedName>
    <definedName name="OblastNadpisuRadku" localSheetId="15">#REF!</definedName>
    <definedName name="OblastNadpisuRadku">#REF!</definedName>
    <definedName name="OblastNadpisuRadku_11" localSheetId="1">#REF!</definedName>
    <definedName name="OblastNadpisuRadku_11" localSheetId="3">#REF!</definedName>
    <definedName name="OblastNadpisuRadku_11" localSheetId="9">#REF!</definedName>
    <definedName name="OblastNadpisuRadku_11" localSheetId="15">#REF!</definedName>
    <definedName name="OblastNadpisuRadku_11">#REF!</definedName>
    <definedName name="OblastNadpisuRadku_2" localSheetId="1">#REF!</definedName>
    <definedName name="OblastNadpisuRadku_2" localSheetId="3">#REF!</definedName>
    <definedName name="OblastNadpisuRadku_2" localSheetId="9">#REF!</definedName>
    <definedName name="OblastNadpisuRadku_2" localSheetId="15">#REF!</definedName>
    <definedName name="OblastNadpisuRadku_2">#REF!</definedName>
    <definedName name="OblastNadpisuRadku_28" localSheetId="1">#REF!</definedName>
    <definedName name="OblastNadpisuRadku_28" localSheetId="3">#REF!</definedName>
    <definedName name="OblastNadpisuRadku_28" localSheetId="9">#REF!</definedName>
    <definedName name="OblastNadpisuRadku_28" localSheetId="15">#REF!</definedName>
    <definedName name="OblastNadpisuRadku_28">#REF!</definedName>
    <definedName name="OblastNadpisuSloupcu" localSheetId="1">#REF!</definedName>
    <definedName name="OblastNadpisuSloupcu" localSheetId="3">#REF!</definedName>
    <definedName name="OblastNadpisuSloupcu" localSheetId="9">#REF!</definedName>
    <definedName name="OblastNadpisuSloupcu" localSheetId="15">#REF!</definedName>
    <definedName name="OblastNadpisuSloupcu">#REF!</definedName>
    <definedName name="OblastNadpisuSloupcu_11" localSheetId="1">#REF!</definedName>
    <definedName name="OblastNadpisuSloupcu_11" localSheetId="3">#REF!</definedName>
    <definedName name="OblastNadpisuSloupcu_11" localSheetId="9">#REF!</definedName>
    <definedName name="OblastNadpisuSloupcu_11" localSheetId="15">#REF!</definedName>
    <definedName name="OblastNadpisuSloupcu_11">#REF!</definedName>
    <definedName name="OblastNadpisuSloupcu_2" localSheetId="1">#REF!</definedName>
    <definedName name="OblastNadpisuSloupcu_2" localSheetId="3">#REF!</definedName>
    <definedName name="OblastNadpisuSloupcu_2" localSheetId="9">#REF!</definedName>
    <definedName name="OblastNadpisuSloupcu_2" localSheetId="15">#REF!</definedName>
    <definedName name="OblastNadpisuSloupcu_2">#REF!</definedName>
    <definedName name="OblastNadpisuSloupcu_28" localSheetId="1">#REF!</definedName>
    <definedName name="OblastNadpisuSloupcu_28" localSheetId="3">#REF!</definedName>
    <definedName name="OblastNadpisuSloupcu_28" localSheetId="9">#REF!</definedName>
    <definedName name="OblastNadpisuSloupcu_28" localSheetId="15">#REF!</definedName>
    <definedName name="OblastNadpisuSloupcu_28">#REF!</definedName>
    <definedName name="OBLIG_dt" localSheetId="1">#REF!</definedName>
    <definedName name="OBLIG_dt" localSheetId="3">#REF!</definedName>
    <definedName name="OBLIG_dt" localSheetId="9">#REF!</definedName>
    <definedName name="OBLIG_dt" localSheetId="15">#REF!</definedName>
    <definedName name="OBLIG_dt">#REF!</definedName>
    <definedName name="OBLIG_dw" localSheetId="1">#REF!</definedName>
    <definedName name="OBLIG_dw" localSheetId="3">#REF!</definedName>
    <definedName name="OBLIG_dw" localSheetId="9">#REF!</definedName>
    <definedName name="OBLIG_dw" localSheetId="15">#REF!</definedName>
    <definedName name="OBLIG_dw">#REF!</definedName>
    <definedName name="_xlnm.Print_Area" localSheetId="1">BS!$A$1:$P$50</definedName>
    <definedName name="_xlnm.Print_Area" localSheetId="3">#REF!</definedName>
    <definedName name="_xlnm.Print_Area" localSheetId="9">#REF!</definedName>
    <definedName name="_xlnm.Print_Area" localSheetId="15">#REF!</definedName>
    <definedName name="_xlnm.Print_Area">#REF!</definedName>
    <definedName name="Obszar_wydruku_MI" localSheetId="1">#REF!</definedName>
    <definedName name="Obszar_wydruku_MI" localSheetId="3">#REF!</definedName>
    <definedName name="Obszar_wydruku_MI" localSheetId="9">#REF!</definedName>
    <definedName name="Obszar_wydruku_MI" localSheetId="15">#REF!</definedName>
    <definedName name="Obszar_wydruku_MI" localSheetId="16">#REF!</definedName>
    <definedName name="Obszar_wydruku_MI">#REF!</definedName>
    <definedName name="OctoberIC" localSheetId="1">#REF!</definedName>
    <definedName name="OctoberIC" localSheetId="3">#REF!</definedName>
    <definedName name="OctoberIC" localSheetId="9">#REF!</definedName>
    <definedName name="OctoberIC" localSheetId="15">#REF!</definedName>
    <definedName name="OctoberIC">#REF!</definedName>
    <definedName name="OctoberII" localSheetId="1">#REF!</definedName>
    <definedName name="OctoberII" localSheetId="3">#REF!</definedName>
    <definedName name="OctoberII" localSheetId="9">#REF!</definedName>
    <definedName name="OctoberII" localSheetId="15">#REF!</definedName>
    <definedName name="OctoberII">#REF!</definedName>
    <definedName name="OctoberL" localSheetId="1">#REF!</definedName>
    <definedName name="OctoberL" localSheetId="3">#REF!</definedName>
    <definedName name="OctoberL" localSheetId="9">#REF!</definedName>
    <definedName name="OctoberL" localSheetId="15">#REF!</definedName>
    <definedName name="OctoberL">#REF!</definedName>
    <definedName name="oddz" localSheetId="1">#REF!</definedName>
    <definedName name="oddz" localSheetId="3">#REF!</definedName>
    <definedName name="oddz" localSheetId="9">#REF!</definedName>
    <definedName name="oddz" localSheetId="15">#REF!</definedName>
    <definedName name="oddz">#REF!</definedName>
    <definedName name="Oddział" localSheetId="16">[66]lista!$B$2:$B$188</definedName>
    <definedName name="Oddział">[66]lista!$B$2:$B$188</definedName>
    <definedName name="oddziały_i_spółki" localSheetId="16">[67]lista!$E$2:$E$209</definedName>
    <definedName name="oddziały_i_spółki">[67]lista!$E$2:$E$209</definedName>
    <definedName name="Odpisy" localSheetId="1">#REF!</definedName>
    <definedName name="Odpisy" localSheetId="3">#REF!</definedName>
    <definedName name="Odpisy" localSheetId="9">#REF!</definedName>
    <definedName name="Odpisy" localSheetId="15">#REF!</definedName>
    <definedName name="Odpisy" localSheetId="16">#REF!</definedName>
    <definedName name="Odpisy">#REF!</definedName>
    <definedName name="Off_balance" localSheetId="1">#REF!</definedName>
    <definedName name="Off_balance" localSheetId="3">#REF!</definedName>
    <definedName name="Off_balance" localSheetId="9">#REF!</definedName>
    <definedName name="Off_balance" localSheetId="15">#REF!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6">'[49]Noty bilans'!$A$209:$D$216</definedName>
    <definedName name="oo">'[49]Noty bilans'!$A$209:$D$216</definedName>
    <definedName name="Other_reserve_funds" localSheetId="1">#REF!</definedName>
    <definedName name="Other_reserve_funds" localSheetId="3">#REF!</definedName>
    <definedName name="Other_reserve_funds" localSheetId="9">#REF!</definedName>
    <definedName name="Other_reserve_funds" localSheetId="15">#REF!</definedName>
    <definedName name="Other_reserve_funds">#REF!</definedName>
    <definedName name="outcomms" localSheetId="1">[19]S.P.30!#REF!</definedName>
    <definedName name="outcomms" localSheetId="3">[19]S.P.30!#REF!</definedName>
    <definedName name="outcomms" localSheetId="9">[19]S.P.30!#REF!</definedName>
    <definedName name="outcomms" localSheetId="15">[19]S.P.30!#REF!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1">#REF!</definedName>
    <definedName name="ow.FBN019_4" localSheetId="3">#REF!</definedName>
    <definedName name="ow.FBN019_4" localSheetId="9">#REF!</definedName>
    <definedName name="ow.FBN019_4" localSheetId="15">#REF!</definedName>
    <definedName name="ow.FBN019_4">#REF!</definedName>
    <definedName name="ow.FBN019_6" localSheetId="1">#REF!</definedName>
    <definedName name="ow.FBN019_6" localSheetId="3">#REF!</definedName>
    <definedName name="ow.FBN019_6" localSheetId="9">#REF!</definedName>
    <definedName name="ow.FBN019_6" localSheetId="15">#REF!</definedName>
    <definedName name="ow.FBN019_6">#REF!</definedName>
    <definedName name="ow.FBN019_7" localSheetId="1">#REF!</definedName>
    <definedName name="ow.FBN019_7" localSheetId="3">#REF!</definedName>
    <definedName name="ow.FBN019_7" localSheetId="9">#REF!</definedName>
    <definedName name="ow.FBN019_7" localSheetId="15">#REF!</definedName>
    <definedName name="ow.FBN019_7">#REF!</definedName>
    <definedName name="ow.FBN019_8" localSheetId="1">#REF!</definedName>
    <definedName name="ow.FBN019_8" localSheetId="3">#REF!</definedName>
    <definedName name="ow.FBN019_8" localSheetId="9">#REF!</definedName>
    <definedName name="ow.FBN019_8" localSheetId="15">#REF!</definedName>
    <definedName name="ow.FBN019_8">#REF!</definedName>
    <definedName name="ow.FBN020_2" localSheetId="1">#REF!</definedName>
    <definedName name="ow.FBN020_2" localSheetId="3">#REF!</definedName>
    <definedName name="ow.FBN020_2" localSheetId="9">#REF!</definedName>
    <definedName name="ow.FBN020_2" localSheetId="15">#REF!</definedName>
    <definedName name="ow.FBN020_2">#REF!</definedName>
    <definedName name="ow.FIN005_1" localSheetId="1">#REF!</definedName>
    <definedName name="ow.FIN005_1" localSheetId="3">#REF!</definedName>
    <definedName name="ow.FIN005_1" localSheetId="9">#REF!</definedName>
    <definedName name="ow.FIN005_1" localSheetId="15">#REF!</definedName>
    <definedName name="ow.FIN005_1">#REF!</definedName>
    <definedName name="P_L">'[68]P&amp;L porównywalny'!$A$5:$C$42</definedName>
    <definedName name="Papiery_utrzymywane_zapadalności" localSheetId="1">'[69]noty bilans'!#REF!</definedName>
    <definedName name="Papiery_utrzymywane_zapadalności" localSheetId="4">'[69]noty bilans'!#REF!</definedName>
    <definedName name="Papiery_utrzymywane_zapadalności" localSheetId="3">'[69]noty bilans'!#REF!</definedName>
    <definedName name="Papiery_utrzymywane_zapadalności" localSheetId="9">'[69]noty bilans'!#REF!</definedName>
    <definedName name="Papiery_utrzymywane_zapadalności" localSheetId="15">'[69]noty bilans'!#REF!</definedName>
    <definedName name="Papiery_utrzymywane_zapadalności" localSheetId="16">#REF!</definedName>
    <definedName name="Papiery_utrzymywane_zapadalności">'[69]noty bilans'!#REF!</definedName>
    <definedName name="Pasywa_pod07" localSheetId="1">#REF!</definedName>
    <definedName name="Pasywa_pod07" localSheetId="3">#REF!</definedName>
    <definedName name="Pasywa_pod07" localSheetId="9">#REF!</definedName>
    <definedName name="Pasywa_pod07" localSheetId="15">#REF!</definedName>
    <definedName name="Pasywa_pod07" localSheetId="16">#REF!</definedName>
    <definedName name="Pasywa_pod07">#REF!</definedName>
    <definedName name="Pasywa_pod08" localSheetId="1">#REF!</definedName>
    <definedName name="Pasywa_pod08" localSheetId="3">#REF!</definedName>
    <definedName name="Pasywa_pod08" localSheetId="9">#REF!</definedName>
    <definedName name="Pasywa_pod08" localSheetId="15">#REF!</definedName>
    <definedName name="Pasywa_pod08" localSheetId="16">#REF!</definedName>
    <definedName name="Pasywa_pod08">#REF!</definedName>
    <definedName name="Pensions" localSheetId="1">[19]S.P.27!#REF!</definedName>
    <definedName name="Pensions" localSheetId="3">[19]S.P.27!#REF!</definedName>
    <definedName name="Pensions" localSheetId="9">[19]S.P.27!#REF!</definedName>
    <definedName name="Pensions" localSheetId="15">[19]S.P.27!#REF!</definedName>
    <definedName name="Pensions">[19]S.P.27!#REF!</definedName>
    <definedName name="Performing_Loans" localSheetId="1">#REF!</definedName>
    <definedName name="Performing_Loans" localSheetId="3">#REF!</definedName>
    <definedName name="Performing_Loans" localSheetId="9">#REF!</definedName>
    <definedName name="Performing_Loans" localSheetId="15">#REF!</definedName>
    <definedName name="Performing_Loans">#REF!</definedName>
    <definedName name="PeriodDates" localSheetId="1">OFFSET(#REF!,0,0,COUNT(#REF!),1)</definedName>
    <definedName name="PeriodDates" localSheetId="3">OFFSET(#REF!,0,0,COUNT(#REF!),1)</definedName>
    <definedName name="PeriodDates" localSheetId="9">OFFSET(#REF!,0,0,COUNT(#REF!),1)</definedName>
    <definedName name="PeriodDates" localSheetId="15">OFFSET(#REF!,0,0,COUNT(#REF!),1)</definedName>
    <definedName name="PeriodDates">OFFSET(#REF!,0,0,COUNT(#REF!),1)</definedName>
    <definedName name="PKD" localSheetId="1">#REF!</definedName>
    <definedName name="PKD" localSheetId="3">#REF!</definedName>
    <definedName name="PKD" localSheetId="9">#REF!</definedName>
    <definedName name="PKD" localSheetId="15">#REF!</definedName>
    <definedName name="PKD" localSheetId="16">#REF!</definedName>
    <definedName name="PKD">#REF!</definedName>
    <definedName name="PKO" localSheetId="1">#REF!</definedName>
    <definedName name="PKO" localSheetId="3">#REF!</definedName>
    <definedName name="PKO" localSheetId="9">#REF!</definedName>
    <definedName name="PKO" localSheetId="15">#REF!</definedName>
    <definedName name="PKO" localSheetId="16">#REF!</definedName>
    <definedName name="PKO">#REF!</definedName>
    <definedName name="PL">'[68]P&amp;L porównywalny'!$A$5:$C$42</definedName>
    <definedName name="PL_3" localSheetId="1">#REF!</definedName>
    <definedName name="PL_3" localSheetId="3">#REF!</definedName>
    <definedName name="PL_3" localSheetId="9">#REF!</definedName>
    <definedName name="PL_3" localSheetId="15">#REF!</definedName>
    <definedName name="PL_3" localSheetId="16">#REF!</definedName>
    <definedName name="PL_3">#REF!</definedName>
    <definedName name="PL_9" localSheetId="1">#REF!</definedName>
    <definedName name="PL_9" localSheetId="3">#REF!</definedName>
    <definedName name="PL_9" localSheetId="9">#REF!</definedName>
    <definedName name="PL_9" localSheetId="15">#REF!</definedName>
    <definedName name="PL_9" localSheetId="16">#REF!</definedName>
    <definedName name="PL_9">#REF!</definedName>
    <definedName name="PL3QS" localSheetId="1">#REF!</definedName>
    <definedName name="PL3QS" localSheetId="3">#REF!</definedName>
    <definedName name="PL3QS" localSheetId="9">#REF!</definedName>
    <definedName name="PL3QS" localSheetId="15">#REF!</definedName>
    <definedName name="PL3QS" localSheetId="16">#REF!</definedName>
    <definedName name="PL3QS">#REF!</definedName>
    <definedName name="PLBANKQ2" localSheetId="1">#REF!</definedName>
    <definedName name="PLBANKQ2" localSheetId="3">#REF!</definedName>
    <definedName name="PLBANKQ2" localSheetId="9">#REF!</definedName>
    <definedName name="PLBANKQ2" localSheetId="15">#REF!</definedName>
    <definedName name="PLBANKQ2">#REF!</definedName>
    <definedName name="PLocena">#N/A</definedName>
    <definedName name="Pochodne_instrumenty_finansowe_handl" localSheetId="1">'[69]noty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9">'[69]noty bilans 2'!#REF!</definedName>
    <definedName name="Pochodne_instrumenty_finansowe_handl" localSheetId="15">'[69]noty bilans 2'!#REF!</definedName>
    <definedName name="Pochodne_instrumenty_finansowe_handl" localSheetId="16">[18]podatek!#REF!</definedName>
    <definedName name="Pochodne_instrumenty_finansowe_handl">'[69]noty bilans 2'!#REF!</definedName>
    <definedName name="pochodne_opis" localSheetId="1">'[69]noty bilans 2'!#REF!</definedName>
    <definedName name="pochodne_opis" localSheetId="4">'[69]noty bilans 2'!#REF!</definedName>
    <definedName name="pochodne_opis" localSheetId="3">'[69]noty bilans 2'!#REF!</definedName>
    <definedName name="pochodne_opis" localSheetId="9">'[69]noty bilans 2'!#REF!</definedName>
    <definedName name="pochodne_opis" localSheetId="15">'[69]noty bilans 2'!#REF!</definedName>
    <definedName name="pochodne_opis" localSheetId="16">[18]podatek!#REF!</definedName>
    <definedName name="pochodne_opis">'[69]noty bilans 2'!#REF!</definedName>
    <definedName name="pochodzenie">[21]nazwy!$C$1:$C$23</definedName>
    <definedName name="Podpis">[44]lista!$K$2:$K$50</definedName>
    <definedName name="PODPISY" localSheetId="1">#REF!</definedName>
    <definedName name="PODPISY" localSheetId="3">#REF!</definedName>
    <definedName name="PODPISY" localSheetId="9">#REF!</definedName>
    <definedName name="PODPISY" localSheetId="15">#REF!</definedName>
    <definedName name="PODPISY">#REF!</definedName>
    <definedName name="PodpisyQ3" localSheetId="1">#REF!</definedName>
    <definedName name="PodpisyQ3" localSheetId="3">#REF!</definedName>
    <definedName name="PodpisyQ3" localSheetId="9">#REF!</definedName>
    <definedName name="PodpisyQ3" localSheetId="15">#REF!</definedName>
    <definedName name="PodpisyQ3">#REF!</definedName>
    <definedName name="podzial_podmiotowy" localSheetId="1">#REF!</definedName>
    <definedName name="podzial_podmiotowy" localSheetId="3">#REF!</definedName>
    <definedName name="podzial_podmiotowy" localSheetId="9">#REF!</definedName>
    <definedName name="podzial_podmiotowy" localSheetId="15">#REF!</definedName>
    <definedName name="podzial_podmiotowy">#REF!</definedName>
    <definedName name="Poftfel_2" localSheetId="1">[18]portfel!#REF!</definedName>
    <definedName name="Poftfel_2" localSheetId="4">[18]portfel!#REF!</definedName>
    <definedName name="Poftfel_2" localSheetId="3">[18]portfel!#REF!</definedName>
    <definedName name="Poftfel_2" localSheetId="9">[18]portfel!#REF!</definedName>
    <definedName name="Poftfel_2" localSheetId="15">[18]portfel!#REF!</definedName>
    <definedName name="Poftfel_2" localSheetId="16">[18]portfel!#REF!</definedName>
    <definedName name="Poftfel_2">[18]portfel!#REF!</definedName>
    <definedName name="POI" localSheetId="1">BS!POI</definedName>
    <definedName name="POI" localSheetId="0">#N/A</definedName>
    <definedName name="POI" localSheetId="3">'Przychody prowizyjne'!POI</definedName>
    <definedName name="POI" localSheetId="16">#N/A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1">#REF!</definedName>
    <definedName name="POLISH" localSheetId="3">#REF!</definedName>
    <definedName name="POLISH" localSheetId="9">#REF!</definedName>
    <definedName name="POLISH" localSheetId="15">#REF!</definedName>
    <definedName name="POLISH">#REF!</definedName>
    <definedName name="polityka0910" localSheetId="1">#REF!</definedName>
    <definedName name="polityka0910" localSheetId="3">#REF!</definedName>
    <definedName name="polityka0910" localSheetId="9">#REF!</definedName>
    <definedName name="polityka0910" localSheetId="15">#REF!</definedName>
    <definedName name="polityka0910">#REF!</definedName>
    <definedName name="POLSOFT2000M" localSheetId="1">#REF!</definedName>
    <definedName name="POLSOFT2000M" localSheetId="3">#REF!</definedName>
    <definedName name="POLSOFT2000M" localSheetId="9">#REF!</definedName>
    <definedName name="POLSOFT2000M" localSheetId="15">#REF!</definedName>
    <definedName name="POLSOFT2000M">#REF!</definedName>
    <definedName name="POLSOFT2000Y" localSheetId="1">#REF!</definedName>
    <definedName name="POLSOFT2000Y" localSheetId="3">#REF!</definedName>
    <definedName name="POLSOFT2000Y" localSheetId="9">#REF!</definedName>
    <definedName name="POLSOFT2000Y" localSheetId="15">#REF!</definedName>
    <definedName name="POLSOFT2000Y">#REF!</definedName>
    <definedName name="POLSOFT2001M" localSheetId="1">#REF!</definedName>
    <definedName name="POLSOFT2001M" localSheetId="3">#REF!</definedName>
    <definedName name="POLSOFT2001M" localSheetId="9">#REF!</definedName>
    <definedName name="POLSOFT2001M" localSheetId="15">#REF!</definedName>
    <definedName name="POLSOFT2001M">#REF!</definedName>
    <definedName name="POLSOFT2001Y" localSheetId="1">#REF!</definedName>
    <definedName name="POLSOFT2001Y" localSheetId="3">#REF!</definedName>
    <definedName name="POLSOFT2001Y" localSheetId="9">#REF!</definedName>
    <definedName name="POLSOFT2001Y" localSheetId="15">#REF!</definedName>
    <definedName name="POLSOFT2001Y">#REF!</definedName>
    <definedName name="POLSOFTDochody2000M" localSheetId="1">#REF!</definedName>
    <definedName name="POLSOFTDochody2000M" localSheetId="3">#REF!</definedName>
    <definedName name="POLSOFTDochody2000M" localSheetId="9">#REF!</definedName>
    <definedName name="POLSOFTDochody2000M" localSheetId="15">#REF!</definedName>
    <definedName name="POLSOFTDochody2000M">#REF!</definedName>
    <definedName name="POLSOFTDochody2000Y" localSheetId="1">#REF!</definedName>
    <definedName name="POLSOFTDochody2000Y" localSheetId="3">#REF!</definedName>
    <definedName name="POLSOFTDochody2000Y" localSheetId="9">#REF!</definedName>
    <definedName name="POLSOFTDochody2000Y" localSheetId="15">#REF!</definedName>
    <definedName name="POLSOFTDochody2000Y">#REF!</definedName>
    <definedName name="POLSOFTDochody2001M" localSheetId="1">#REF!</definedName>
    <definedName name="POLSOFTDochody2001M" localSheetId="3">#REF!</definedName>
    <definedName name="POLSOFTDochody2001M" localSheetId="9">#REF!</definedName>
    <definedName name="POLSOFTDochody2001M" localSheetId="15">#REF!</definedName>
    <definedName name="POLSOFTDochody2001M">#REF!</definedName>
    <definedName name="POLSOFTDochody2001Y" localSheetId="1">#REF!</definedName>
    <definedName name="POLSOFTDochody2001Y" localSheetId="3">#REF!</definedName>
    <definedName name="POLSOFTDochody2001Y" localSheetId="9">#REF!</definedName>
    <definedName name="POLSOFTDochody2001Y" localSheetId="15">#REF!</definedName>
    <definedName name="POLSOFTDochody2001Y">#REF!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9">'[30]wybrane dane finansowe 1'!#REF!</definedName>
    <definedName name="pooi" localSheetId="15">'[30]wybrane dane finansowe 1'!#REF!</definedName>
    <definedName name="pooi" localSheetId="16">'[31]wybrane dane finansowe 1'!#REF!</definedName>
    <definedName name="pooi">'[30]wybrane dane finansowe 1'!#REF!</definedName>
    <definedName name="portfel_bp" localSheetId="1">#REF!</definedName>
    <definedName name="portfel_bp" localSheetId="3">#REF!</definedName>
    <definedName name="portfel_bp" localSheetId="9">#REF!</definedName>
    <definedName name="portfel_bp" localSheetId="15">#REF!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1">#REF!</definedName>
    <definedName name="powiazanie" localSheetId="3">#REF!</definedName>
    <definedName name="powiazanie" localSheetId="9">#REF!</definedName>
    <definedName name="powiazanie" localSheetId="15">#REF!</definedName>
    <definedName name="powiazanie" localSheetId="16">#REF!</definedName>
    <definedName name="powiazanie">#REF!</definedName>
    <definedName name="Pozab_klasy" localSheetId="1">[69]impairment!#REF!</definedName>
    <definedName name="Pozab_klasy" localSheetId="4">[69]impairment!#REF!</definedName>
    <definedName name="Pozab_klasy" localSheetId="3">[69]impairment!#REF!</definedName>
    <definedName name="Pozab_klasy" localSheetId="9">[69]impairment!#REF!</definedName>
    <definedName name="Pozab_klasy" localSheetId="15">[69]impairment!#REF!</definedName>
    <definedName name="Pozab_klasy" localSheetId="16">[71]impairment!#REF!</definedName>
    <definedName name="Pozab_klasy">[69]impairment!#REF!</definedName>
    <definedName name="Pozabilans" localSheetId="1">[72]lista!#REF!</definedName>
    <definedName name="Pozabilans" localSheetId="3">[72]lista!#REF!</definedName>
    <definedName name="Pozabilans" localSheetId="9">[72]lista!#REF!</definedName>
    <definedName name="Pozabilans" localSheetId="15">[72]lista!#REF!</definedName>
    <definedName name="Pozabilans">[72]lista!#REF!</definedName>
    <definedName name="Pozabilans1" localSheetId="1">[72]lista!#REF!</definedName>
    <definedName name="Pozabilans1" localSheetId="3">[72]lista!#REF!</definedName>
    <definedName name="Pozabilans1" localSheetId="9">[72]lista!#REF!</definedName>
    <definedName name="Pozabilans1" localSheetId="15">[72]lista!#REF!</definedName>
    <definedName name="Pozabilans1">[72]lista!#REF!</definedName>
    <definedName name="Pozabilans2" localSheetId="1">[72]lista!#REF!</definedName>
    <definedName name="Pozabilans2" localSheetId="3">[72]lista!#REF!</definedName>
    <definedName name="Pozabilans2" localSheetId="9">[72]lista!#REF!</definedName>
    <definedName name="Pozabilans2" localSheetId="15">[72]lista!#REF!</definedName>
    <definedName name="Pozabilans2">[72]lista!#REF!</definedName>
    <definedName name="Pozostałe_aktywa" localSheetId="1">#REF!</definedName>
    <definedName name="Pozostałe_aktywa" localSheetId="3">#REF!</definedName>
    <definedName name="Pozostałe_aktywa" localSheetId="9">#REF!</definedName>
    <definedName name="Pozostałe_aktywa" localSheetId="15">#REF!</definedName>
    <definedName name="Pozostałe_aktywa" localSheetId="16">#REF!</definedName>
    <definedName name="Pozostałe_aktywa">#REF!</definedName>
    <definedName name="Pozostałe_pasywa" localSheetId="1">#REF!</definedName>
    <definedName name="Pozostałe_pasywa" localSheetId="3">#REF!</definedName>
    <definedName name="Pozostałe_pasywa" localSheetId="9">#REF!</definedName>
    <definedName name="Pozostałe_pasywa" localSheetId="15">#REF!</definedName>
    <definedName name="Pozostałe_pasywa" localSheetId="16">#REF!</definedName>
    <definedName name="Pozostałe_pasywa">#REF!</definedName>
    <definedName name="Pozycje_bilans_wg_KPWiG" localSheetId="16">[41]lista!$C$2:$C$18</definedName>
    <definedName name="Pozycje_bilans_wg_KPWiG">[41]lista!$C$2:$C$18</definedName>
    <definedName name="Pozycje_pozabilansowe" localSheetId="1">[73]impairment!#REF!</definedName>
    <definedName name="Pozycje_pozabilansowe" localSheetId="4">[73]impairment!#REF!</definedName>
    <definedName name="Pozycje_pozabilansowe" localSheetId="3">[73]impairment!#REF!</definedName>
    <definedName name="Pozycje_pozabilansowe" localSheetId="9">[73]impairment!#REF!</definedName>
    <definedName name="Pozycje_pozabilansowe" localSheetId="15">[73]impairment!#REF!</definedName>
    <definedName name="Pozycje_pozabilansowe" localSheetId="16">[73]impairment!#REF!</definedName>
    <definedName name="Pozycje_pozabilansowe">[73]impairment!#REF!</definedName>
    <definedName name="Pozycje_RZiS_wg_KPWiG" localSheetId="16">[66]lista!$D$2:$D$6</definedName>
    <definedName name="Pozycje_RZiS_wg_KPWiG">[66]lista!$D$2:$D$6</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9">'[30]wybrane dane finansowe 1'!#REF!</definedName>
    <definedName name="ppkl" localSheetId="15">'[30]wybrane dane finansowe 1'!#REF!</definedName>
    <definedName name="ppkl" localSheetId="16">'[31]wybrane dane finansowe 1'!#REF!</definedName>
    <definedName name="ppkl">'[30]wybrane dane finansowe 1'!#REF!</definedName>
    <definedName name="PPO" localSheetId="1">#REF!</definedName>
    <definedName name="PPO" localSheetId="3">#REF!</definedName>
    <definedName name="PPO" localSheetId="9">#REF!</definedName>
    <definedName name="PPO" localSheetId="15">#REF!</definedName>
    <definedName name="PPO" localSheetId="16">#REF!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1">#REF!</definedName>
    <definedName name="Prawaprzyznane" localSheetId="3">#REF!</definedName>
    <definedName name="Prawaprzyznane" localSheetId="9">#REF!</definedName>
    <definedName name="Prawaprzyznane" localSheetId="15">#REF!</definedName>
    <definedName name="Prawaprzyznane" localSheetId="16">#REF!</definedName>
    <definedName name="Prawaprzyznane">#REF!</definedName>
    <definedName name="PrErrgrid" localSheetId="1">#REF!</definedName>
    <definedName name="PrErrgrid" localSheetId="3">#REF!</definedName>
    <definedName name="PrErrgrid" localSheetId="9">#REF!</definedName>
    <definedName name="PrErrgrid" localSheetId="15">#REF!</definedName>
    <definedName name="PrErrgrid">#REF!</definedName>
    <definedName name="Print_Area_MI" localSheetId="1">#REF!</definedName>
    <definedName name="Print_Area_MI" localSheetId="3">#REF!</definedName>
    <definedName name="Print_Area_MI" localSheetId="9">#REF!</definedName>
    <definedName name="Print_Area_MI" localSheetId="15">#REF!</definedName>
    <definedName name="Print_Area_MI">#REF!</definedName>
    <definedName name="Print_Area_MI_11" localSheetId="1">#REF!</definedName>
    <definedName name="Print_Area_MI_11" localSheetId="3">#REF!</definedName>
    <definedName name="Print_Area_MI_11" localSheetId="9">#REF!</definedName>
    <definedName name="Print_Area_MI_11" localSheetId="15">#REF!</definedName>
    <definedName name="Print_Area_MI_11">#REF!</definedName>
    <definedName name="Print_Area_MI_2" localSheetId="1">#REF!</definedName>
    <definedName name="Print_Area_MI_2" localSheetId="3">#REF!</definedName>
    <definedName name="Print_Area_MI_2" localSheetId="9">#REF!</definedName>
    <definedName name="Print_Area_MI_2" localSheetId="15">#REF!</definedName>
    <definedName name="Print_Area_MI_2">#REF!</definedName>
    <definedName name="Print_Area_MI_28" localSheetId="1">#REF!</definedName>
    <definedName name="Print_Area_MI_28" localSheetId="3">#REF!</definedName>
    <definedName name="Print_Area_MI_28" localSheetId="9">#REF!</definedName>
    <definedName name="Print_Area_MI_28" localSheetId="15">#REF!</definedName>
    <definedName name="Print_Area_MI_28">#REF!</definedName>
    <definedName name="Print_Titles_MI" localSheetId="1">#REF!</definedName>
    <definedName name="Print_Titles_MI" localSheetId="3">#REF!</definedName>
    <definedName name="Print_Titles_MI" localSheetId="9">#REF!</definedName>
    <definedName name="Print_Titles_MI" localSheetId="15">#REF!</definedName>
    <definedName name="Print_Titles_MI">#REF!</definedName>
    <definedName name="Print_Titles_MI_11" localSheetId="1">#REF!</definedName>
    <definedName name="Print_Titles_MI_11" localSheetId="3">#REF!</definedName>
    <definedName name="Print_Titles_MI_11" localSheetId="9">#REF!</definedName>
    <definedName name="Print_Titles_MI_11" localSheetId="15">#REF!</definedName>
    <definedName name="Print_Titles_MI_11">#REF!</definedName>
    <definedName name="Print_Titles_MI_2" localSheetId="1">#REF!</definedName>
    <definedName name="Print_Titles_MI_2" localSheetId="3">#REF!</definedName>
    <definedName name="Print_Titles_MI_2" localSheetId="9">#REF!</definedName>
    <definedName name="Print_Titles_MI_2" localSheetId="15">#REF!</definedName>
    <definedName name="Print_Titles_MI_2">#REF!</definedName>
    <definedName name="Print_Titles_MI_28" localSheetId="1">#REF!</definedName>
    <definedName name="Print_Titles_MI_28" localSheetId="3">#REF!</definedName>
    <definedName name="Print_Titles_MI_28" localSheetId="9">#REF!</definedName>
    <definedName name="Print_Titles_MI_28" localSheetId="15">#REF!</definedName>
    <definedName name="Print_Titles_MI_28">#REF!</definedName>
    <definedName name="proceedshedg" localSheetId="1">[19]S.P.13!#REF!</definedName>
    <definedName name="proceedshedg" localSheetId="3">[19]S.P.13!#REF!</definedName>
    <definedName name="proceedshedg" localSheetId="9">[19]S.P.13!#REF!</definedName>
    <definedName name="proceedshedg" localSheetId="15">[19]S.P.13!#REF!</definedName>
    <definedName name="proceedshedg">[19]S.P.13!#REF!</definedName>
    <definedName name="profit" localSheetId="1">#REF!</definedName>
    <definedName name="profit" localSheetId="3">#REF!</definedName>
    <definedName name="profit" localSheetId="9">#REF!</definedName>
    <definedName name="profit" localSheetId="15">#REF!</definedName>
    <definedName name="profit">#REF!</definedName>
    <definedName name="prognoza_2000" localSheetId="1">#REF!</definedName>
    <definedName name="prognoza_2000" localSheetId="3">#REF!</definedName>
    <definedName name="prognoza_2000" localSheetId="9">#REF!</definedName>
    <definedName name="prognoza_2000" localSheetId="15">#REF!</definedName>
    <definedName name="prognoza_2000">#REF!</definedName>
    <definedName name="provh" localSheetId="1">[19]S.P.13!#REF!</definedName>
    <definedName name="provh" localSheetId="3">[19]S.P.13!#REF!</definedName>
    <definedName name="provh" localSheetId="9">[19]S.P.13!#REF!</definedName>
    <definedName name="provh" localSheetId="15">[19]S.P.13!#REF!</definedName>
    <definedName name="provh">[19]S.P.13!#REF!</definedName>
    <definedName name="provision_cover" localSheetId="1">#REF!</definedName>
    <definedName name="provision_cover" localSheetId="3">#REF!</definedName>
    <definedName name="provision_cover" localSheetId="9">#REF!</definedName>
    <definedName name="provision_cover" localSheetId="15">#REF!</definedName>
    <definedName name="provision_cover">#REF!</definedName>
    <definedName name="prowizje_mar_08">#N/A</definedName>
    <definedName name="Przychody_odsetkowe" localSheetId="1">#REF!</definedName>
    <definedName name="Przychody_odsetkowe" localSheetId="3">#REF!</definedName>
    <definedName name="Przychody_odsetkowe" localSheetId="9">#REF!</definedName>
    <definedName name="Przychody_odsetkowe" localSheetId="15">#REF!</definedName>
    <definedName name="Przychody_odsetkowe" localSheetId="16">#REF!</definedName>
    <definedName name="Przychody_odsetkowe">#REF!</definedName>
    <definedName name="Przychody_prowizyjne" localSheetId="1">#REF!</definedName>
    <definedName name="Przychody_prowizyjne" localSheetId="3">#REF!</definedName>
    <definedName name="Przychody_prowizyjne" localSheetId="9">#REF!</definedName>
    <definedName name="Przychody_prowizyjne" localSheetId="15">#REF!</definedName>
    <definedName name="Przychody_prowizyjne" localSheetId="16">#REF!</definedName>
    <definedName name="Przychody_prowizyjne">#REF!</definedName>
    <definedName name="qerde" localSheetId="1">BS!qerde</definedName>
    <definedName name="qerde" localSheetId="0">#N/A</definedName>
    <definedName name="qerde" localSheetId="3">'Przychody prowizyjne'!qerde</definedName>
    <definedName name="qerde" localSheetId="16">#N/A</definedName>
    <definedName name="qerde">BS!qerde</definedName>
    <definedName name="qq" localSheetId="1">BS!qq</definedName>
    <definedName name="qq" localSheetId="0">#N/A</definedName>
    <definedName name="qq" localSheetId="3">'Przychody prowizyjne'!qq</definedName>
    <definedName name="qq" localSheetId="16">#N/A</definedName>
    <definedName name="qq">BS!qq</definedName>
    <definedName name="qqqqqqqqqqqqqqqqqqqqqqqqqq">#N/A</definedName>
    <definedName name="qqqqqqqqqqqqqqqqqqqqqqqqqqqqqqqqqqqqqqqqq">#N/A</definedName>
    <definedName name="Quarter" localSheetId="1">#REF!</definedName>
    <definedName name="Quarter" localSheetId="3">#REF!</definedName>
    <definedName name="Quarter" localSheetId="9">#REF!</definedName>
    <definedName name="Quarter" localSheetId="15">#REF!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1">#REF!</definedName>
    <definedName name="Rachunek0309" localSheetId="3">#REF!</definedName>
    <definedName name="Rachunek0309" localSheetId="9">#REF!</definedName>
    <definedName name="Rachunek0309" localSheetId="15">#REF!</definedName>
    <definedName name="Rachunek0309">#REF!</definedName>
    <definedName name="Rachunekskons0309" localSheetId="1">#REF!</definedName>
    <definedName name="Rachunekskons0309" localSheetId="3">#REF!</definedName>
    <definedName name="Rachunekskons0309" localSheetId="9">#REF!</definedName>
    <definedName name="Rachunekskons0309" localSheetId="15">#REF!</definedName>
    <definedName name="Rachunekskons0309">#REF!</definedName>
    <definedName name="RAI1B" localSheetId="1">#REF!</definedName>
    <definedName name="RAI1B" localSheetId="3">#REF!</definedName>
    <definedName name="RAI1B" localSheetId="9">#REF!</definedName>
    <definedName name="RAI1B" localSheetId="15">#REF!</definedName>
    <definedName name="RAI1B">#REF!</definedName>
    <definedName name="RAI2B" localSheetId="1">#REF!</definedName>
    <definedName name="RAI2B" localSheetId="3">#REF!</definedName>
    <definedName name="RAI2B" localSheetId="9">#REF!</definedName>
    <definedName name="RAI2B" localSheetId="15">#REF!</definedName>
    <definedName name="RAI2B">#REF!</definedName>
    <definedName name="raporty_daty">[76]lista!$A$1:$A$50</definedName>
    <definedName name="RawData" localSheetId="1">#REF!</definedName>
    <definedName name="RawData" localSheetId="3">#REF!</definedName>
    <definedName name="RawData" localSheetId="9">#REF!</definedName>
    <definedName name="RawData" localSheetId="15">#REF!</definedName>
    <definedName name="RawData">#REF!</definedName>
    <definedName name="Razem_a_z_finansowe" localSheetId="1">'[69]noty bilans 2'!#REF!</definedName>
    <definedName name="Razem_a_z_finansowe" localSheetId="4">'[69]noty bilans 2'!#REF!</definedName>
    <definedName name="Razem_a_z_finansowe" localSheetId="3">'[69]noty bilans 2'!#REF!</definedName>
    <definedName name="Razem_a_z_finansowe" localSheetId="9">'[69]noty bilans 2'!#REF!</definedName>
    <definedName name="Razem_a_z_finansowe" localSheetId="15">'[69]noty bilans 2'!#REF!</definedName>
    <definedName name="Razem_a_z_finansowe" localSheetId="16">'[71]noty bilans 2'!#REF!</definedName>
    <definedName name="Razem_a_z_finansowe">'[69]noty bilans 2'!#REF!</definedName>
    <definedName name="Recoveries.of.provision.from.central.write_down.Total" localSheetId="1">#REF!</definedName>
    <definedName name="Recoveries.of.provision.from.central.write_down.Total" localSheetId="3">#REF!</definedName>
    <definedName name="Recoveries.of.provision.from.central.write_down.Total" localSheetId="9">#REF!</definedName>
    <definedName name="Recoveries.of.provision.from.central.write_down.Total" localSheetId="15">#REF!</definedName>
    <definedName name="Recoveries.of.provision.from.central.write_down.Total">#REF!</definedName>
    <definedName name="region" localSheetId="1">#REF!</definedName>
    <definedName name="region" localSheetId="3">#REF!</definedName>
    <definedName name="region" localSheetId="9">#REF!</definedName>
    <definedName name="region" localSheetId="15">#REF!</definedName>
    <definedName name="region">#REF!</definedName>
    <definedName name="_xlnm.Recorder" localSheetId="1">#REF!</definedName>
    <definedName name="_xlnm.Recorder" localSheetId="3">#REF!</definedName>
    <definedName name="_xlnm.Recorder" localSheetId="9">#REF!</definedName>
    <definedName name="_xlnm.Recorder" localSheetId="15">#REF!</definedName>
    <definedName name="_xlnm.Recorder">#REF!</definedName>
    <definedName name="REPO_dt" localSheetId="1">#REF!</definedName>
    <definedName name="REPO_dt" localSheetId="3">#REF!</definedName>
    <definedName name="REPO_dt" localSheetId="9">#REF!</definedName>
    <definedName name="REPO_dt" localSheetId="15">#REF!</definedName>
    <definedName name="REPO_dt">#REF!</definedName>
    <definedName name="REPO_dw" localSheetId="1">#REF!</definedName>
    <definedName name="REPO_dw" localSheetId="3">#REF!</definedName>
    <definedName name="REPO_dw" localSheetId="9">#REF!</definedName>
    <definedName name="REPO_dw" localSheetId="15">#REF!</definedName>
    <definedName name="REPO_dw">#REF!</definedName>
    <definedName name="resma" localSheetId="1">[19]S.P.20!#REF!</definedName>
    <definedName name="resma" localSheetId="3">[19]S.P.20!#REF!</definedName>
    <definedName name="resma" localSheetId="9">[19]S.P.20!#REF!</definedName>
    <definedName name="resma" localSheetId="15">[19]S.P.20!#REF!</definedName>
    <definedName name="resma">[19]S.P.20!#REF!</definedName>
    <definedName name="Revaluation_reserve_07" localSheetId="1">#REF!</definedName>
    <definedName name="Revaluation_reserve_07" localSheetId="3">#REF!</definedName>
    <definedName name="Revaluation_reserve_07" localSheetId="9">#REF!</definedName>
    <definedName name="Revaluation_reserve_07" localSheetId="15">#REF!</definedName>
    <definedName name="Revaluation_reserve_07">#REF!</definedName>
    <definedName name="Revaluation_reserve_08" localSheetId="1">#REF!</definedName>
    <definedName name="Revaluation_reserve_08" localSheetId="3">#REF!</definedName>
    <definedName name="Revaluation_reserve_08" localSheetId="9">#REF!</definedName>
    <definedName name="Revaluation_reserve_08" localSheetId="15">#REF!</definedName>
    <definedName name="Revaluation_reserve_08">#REF!</definedName>
    <definedName name="rezerwy" localSheetId="1">'[5]wybrane dane finansowe 1'!#REF!</definedName>
    <definedName name="rezerwy" localSheetId="3">'[5]wybrane dane finansowe 1'!#REF!</definedName>
    <definedName name="rezerwy">'[5]wybrane dane finansowe 1'!#REF!</definedName>
    <definedName name="rfgf" localSheetId="1">'[13]Table 39_'!#REF!</definedName>
    <definedName name="rfgf" localSheetId="3">'[13]Table 39_'!#REF!</definedName>
    <definedName name="rfgf" localSheetId="9">'[13]Table 39_'!#REF!</definedName>
    <definedName name="rfgf" localSheetId="15">'[13]Table 39_'!#REF!</definedName>
    <definedName name="rfgf">'[13]Table 39_'!#REF!</definedName>
    <definedName name="rfty" localSheetId="1">#REF!</definedName>
    <definedName name="rfty" localSheetId="3">#REF!</definedName>
    <definedName name="rfty" localSheetId="9">#REF!</definedName>
    <definedName name="rfty" localSheetId="15">#REF!</definedName>
    <definedName name="rfty">#REF!</definedName>
    <definedName name="rodzaj">[21]nazwy!$B$1:$B$6</definedName>
    <definedName name="ROEM2009" localSheetId="1">'[7]wybrane dane finansowe 1'!#REF!</definedName>
    <definedName name="ROEM2009" localSheetId="3">'[7]wybrane dane finansowe 1'!#REF!</definedName>
    <definedName name="ROEM2009" localSheetId="9">'[7]wybrane dane finansowe 1'!#REF!</definedName>
    <definedName name="ROEM2009" localSheetId="15">'[7]wybrane dane finansowe 1'!#REF!</definedName>
    <definedName name="ROEM2009">'[7]wybrane dane finansowe 1'!#REF!</definedName>
    <definedName name="RPI" localSheetId="1">#REF!</definedName>
    <definedName name="RPI" localSheetId="3">#REF!</definedName>
    <definedName name="RPI" localSheetId="9">#REF!</definedName>
    <definedName name="RPI" localSheetId="15">#REF!</definedName>
    <definedName name="RPI">#REF!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9">'[30]wybrane dane finansowe 1'!#REF!</definedName>
    <definedName name="rrrrrrrrrr" localSheetId="15">'[30]wybrane dane finansowe 1'!#REF!</definedName>
    <definedName name="rrrrrrrrrr" localSheetId="16">'[31]wybrane dane finansowe 1'!#REF!</definedName>
    <definedName name="rrrrrrrrrr">'[30]wybrane dane finansowe 1'!#REF!</definedName>
    <definedName name="rrrrrrrrrrrrrrrrrrrrrrrr">#N/A</definedName>
    <definedName name="RSI" localSheetId="1">#REF!</definedName>
    <definedName name="RSI" localSheetId="3">#REF!</definedName>
    <definedName name="RSI" localSheetId="9">#REF!</definedName>
    <definedName name="RSI" localSheetId="15">#REF!</definedName>
    <definedName name="RSI">#REF!</definedName>
    <definedName name="RTI" localSheetId="1">#REF!</definedName>
    <definedName name="RTI" localSheetId="3">#REF!</definedName>
    <definedName name="RTI" localSheetId="9">#REF!</definedName>
    <definedName name="RTI" localSheetId="15">#REF!</definedName>
    <definedName name="RTI">#REF!</definedName>
    <definedName name="Ruch_na_dłużnych_papierach_wartościowych" localSheetId="1">#REF!</definedName>
    <definedName name="Ruch_na_dłużnych_papierach_wartościowych" localSheetId="3">#REF!</definedName>
    <definedName name="Ruch_na_dłużnych_papierach_wartościowych" localSheetId="9">#REF!</definedName>
    <definedName name="Ruch_na_dłużnych_papierach_wartościowych" localSheetId="15">#REF!</definedName>
    <definedName name="Ruch_na_dłużnych_papierach_wartościowych">#REF!</definedName>
    <definedName name="RW" localSheetId="1">#REF!</definedName>
    <definedName name="RW" localSheetId="3">#REF!</definedName>
    <definedName name="RW" localSheetId="9">#REF!</definedName>
    <definedName name="RW" localSheetId="15">#REF!</definedName>
    <definedName name="RW" localSheetId="16">#REF!</definedName>
    <definedName name="RW">#REF!</definedName>
    <definedName name="RW_Bank_30.06.2005" localSheetId="1">#REF!</definedName>
    <definedName name="RW_Bank_30.06.2005" localSheetId="3">#REF!</definedName>
    <definedName name="RW_Bank_30.06.2005" localSheetId="9">#REF!</definedName>
    <definedName name="RW_Bank_30.06.2005" localSheetId="15">#REF!</definedName>
    <definedName name="RW_Bank_30.06.2005">#REF!</definedName>
    <definedName name="RW_skons" localSheetId="1">#REF!</definedName>
    <definedName name="RW_skons" localSheetId="3">#REF!</definedName>
    <definedName name="RW_skons" localSheetId="9">#REF!</definedName>
    <definedName name="RW_skons" localSheetId="15">#REF!</definedName>
    <definedName name="RW_skons" localSheetId="16">#REF!</definedName>
    <definedName name="RW_skons">#REF!</definedName>
    <definedName name="ryzyko_07" localSheetId="1">#REF!</definedName>
    <definedName name="ryzyko_07" localSheetId="3">#REF!</definedName>
    <definedName name="ryzyko_07" localSheetId="9">#REF!</definedName>
    <definedName name="ryzyko_07" localSheetId="15">#REF!</definedName>
    <definedName name="ryzyko_07">#REF!</definedName>
    <definedName name="ryzyko_08" localSheetId="1">#REF!</definedName>
    <definedName name="ryzyko_08" localSheetId="3">#REF!</definedName>
    <definedName name="ryzyko_08" localSheetId="9">#REF!</definedName>
    <definedName name="ryzyko_08" localSheetId="15">#REF!</definedName>
    <definedName name="ryzyko_08">#REF!</definedName>
    <definedName name="ryzyko_zapad07" localSheetId="1">[18]ryzyko!#REF!</definedName>
    <definedName name="ryzyko_zapad07" localSheetId="4">[18]ryzyko!#REF!</definedName>
    <definedName name="ryzyko_zapad07" localSheetId="3">[18]ryzyko!#REF!</definedName>
    <definedName name="ryzyko_zapad07" localSheetId="9">[18]ryzyko!#REF!</definedName>
    <definedName name="ryzyko_zapad07" localSheetId="15">[18]ryzyko!#REF!</definedName>
    <definedName name="ryzyko_zapad07" localSheetId="16">[18]ryzyko!#REF!</definedName>
    <definedName name="ryzyko_zapad07">[18]ryzyko!#REF!</definedName>
    <definedName name="Rzeczowe_aktywa_trwałe_07" localSheetId="1">#REF!</definedName>
    <definedName name="Rzeczowe_aktywa_trwałe_07" localSheetId="3">#REF!</definedName>
    <definedName name="Rzeczowe_aktywa_trwałe_07" localSheetId="9">#REF!</definedName>
    <definedName name="Rzeczowe_aktywa_trwałe_07" localSheetId="15">#REF!</definedName>
    <definedName name="Rzeczowe_aktywa_trwałe_07" localSheetId="16">#REF!</definedName>
    <definedName name="Rzeczowe_aktywa_trwałe_07">#REF!</definedName>
    <definedName name="Rzeczowe_aktywa_trwałe_08" localSheetId="1">#REF!</definedName>
    <definedName name="Rzeczowe_aktywa_trwałe_08" localSheetId="3">#REF!</definedName>
    <definedName name="Rzeczowe_aktywa_trwałe_08" localSheetId="9">#REF!</definedName>
    <definedName name="Rzeczowe_aktywa_trwałe_08" localSheetId="15">#REF!</definedName>
    <definedName name="Rzeczowe_aktywa_trwałe_08" localSheetId="16">#REF!</definedName>
    <definedName name="Rzeczowe_aktywa_trwałe_08">#REF!</definedName>
    <definedName name="RZiS_AIB" localSheetId="1">#REF!</definedName>
    <definedName name="RZiS_AIB" localSheetId="3">#REF!</definedName>
    <definedName name="RZiS_AIB" localSheetId="9">#REF!</definedName>
    <definedName name="RZiS_AIB" localSheetId="15">#REF!</definedName>
    <definedName name="RZiS_AIB" localSheetId="16">#REF!</definedName>
    <definedName name="RZiS_AIB">#REF!</definedName>
    <definedName name="RZiS_KPWiG" localSheetId="16">[22]lista!$E$2:$E$15</definedName>
    <definedName name="RZiS_KPWiG">[22]lista!$E$2:$E$15</definedName>
    <definedName name="RZiS_zarzadcza" localSheetId="16">[22]lista!$C$2:$C$71</definedName>
    <definedName name="RZiS_zarzadcza">[22]lista!$C$2:$C$71</definedName>
    <definedName name="s" localSheetId="1">BS!s</definedName>
    <definedName name="s" localSheetId="0">#N/A</definedName>
    <definedName name="s" localSheetId="3">'Przychody prowizyjne'!s</definedName>
    <definedName name="s" localSheetId="16">#N/A</definedName>
    <definedName name="s">BS!s</definedName>
    <definedName name="saa" localSheetId="1">BS!saa</definedName>
    <definedName name="saa" localSheetId="0">#N/A</definedName>
    <definedName name="saa" localSheetId="3">'Przychody prowizyjne'!saa</definedName>
    <definedName name="saa" localSheetId="16">#N/A</definedName>
    <definedName name="saa">BS!saa</definedName>
    <definedName name="SAFSDF">#N/A</definedName>
    <definedName name="SBB_dt" localSheetId="1">#REF!</definedName>
    <definedName name="SBB_dt" localSheetId="3">#REF!</definedName>
    <definedName name="SBB_dt" localSheetId="9">#REF!</definedName>
    <definedName name="SBB_dt" localSheetId="15">#REF!</definedName>
    <definedName name="SBB_dt">#REF!</definedName>
    <definedName name="SBB_dw" localSheetId="1">#REF!</definedName>
    <definedName name="SBB_dw" localSheetId="3">#REF!</definedName>
    <definedName name="SBB_dw" localSheetId="9">#REF!</definedName>
    <definedName name="SBB_dw" localSheetId="15">#REF!</definedName>
    <definedName name="SBB_dw">#REF!</definedName>
    <definedName name="SBB_N_08_A" localSheetId="1">#REF!</definedName>
    <definedName name="SBB_N_08_A" localSheetId="3">#REF!</definedName>
    <definedName name="SBB_N_08_A" localSheetId="9">#REF!</definedName>
    <definedName name="SBB_N_08_A" localSheetId="15">#REF!</definedName>
    <definedName name="SBB_N_08_A" localSheetId="16">#REF!</definedName>
    <definedName name="SBB_N_08_A">#REF!</definedName>
    <definedName name="SBB_N_17_A" localSheetId="1">#REF!</definedName>
    <definedName name="SBB_N_17_A" localSheetId="3">#REF!</definedName>
    <definedName name="SBB_N_17_A" localSheetId="9">#REF!</definedName>
    <definedName name="SBB_N_17_A" localSheetId="15">#REF!</definedName>
    <definedName name="SBB_N_17_A" localSheetId="16">#REF!</definedName>
    <definedName name="SBB_N_17_A">#REF!</definedName>
    <definedName name="SBB_N_18_A" localSheetId="1">#REF!</definedName>
    <definedName name="SBB_N_18_A" localSheetId="3">#REF!</definedName>
    <definedName name="SBB_N_18_A" localSheetId="9">#REF!</definedName>
    <definedName name="SBB_N_18_A" localSheetId="15">#REF!</definedName>
    <definedName name="SBB_N_18_A" localSheetId="16">#REF!</definedName>
    <definedName name="SBB_N_18_A">#REF!</definedName>
    <definedName name="SBB_N_19_A" localSheetId="1">#REF!</definedName>
    <definedName name="SBB_N_19_A" localSheetId="3">#REF!</definedName>
    <definedName name="SBB_N_19_A" localSheetId="9">#REF!</definedName>
    <definedName name="SBB_N_19_A" localSheetId="15">#REF!</definedName>
    <definedName name="SBB_N_19_A" localSheetId="16">#REF!</definedName>
    <definedName name="SBB_N_19_A">#REF!</definedName>
    <definedName name="SBB_N_20_A" localSheetId="1">#REF!</definedName>
    <definedName name="SBB_N_20_A" localSheetId="3">#REF!</definedName>
    <definedName name="SBB_N_20_A" localSheetId="9">#REF!</definedName>
    <definedName name="SBB_N_20_A" localSheetId="15">#REF!</definedName>
    <definedName name="SBB_N_20_A" localSheetId="16">#REF!</definedName>
    <definedName name="SBB_N_20_A">#REF!</definedName>
    <definedName name="SBB_N_21_A" localSheetId="1">#REF!</definedName>
    <definedName name="SBB_N_21_A" localSheetId="3">#REF!</definedName>
    <definedName name="SBB_N_21_A" localSheetId="9">#REF!</definedName>
    <definedName name="SBB_N_21_A" localSheetId="15">#REF!</definedName>
    <definedName name="SBB_N_21_A" localSheetId="16">#REF!</definedName>
    <definedName name="SBB_N_21_A">#REF!</definedName>
    <definedName name="SBB_N_22_A" localSheetId="1">#REF!</definedName>
    <definedName name="SBB_N_22_A" localSheetId="3">#REF!</definedName>
    <definedName name="SBB_N_22_A" localSheetId="9">#REF!</definedName>
    <definedName name="SBB_N_22_A" localSheetId="15">#REF!</definedName>
    <definedName name="SBB_N_22_A" localSheetId="16">#REF!</definedName>
    <definedName name="SBB_N_22_A">#REF!</definedName>
    <definedName name="SBB_N_23_A" localSheetId="1">#REF!</definedName>
    <definedName name="SBB_N_23_A" localSheetId="3">#REF!</definedName>
    <definedName name="SBB_N_23_A" localSheetId="9">#REF!</definedName>
    <definedName name="SBB_N_23_A" localSheetId="15">#REF!</definedName>
    <definedName name="SBB_N_23_A" localSheetId="16">#REF!</definedName>
    <definedName name="SBB_N_23_A">#REF!</definedName>
    <definedName name="SBB_N_24_A" localSheetId="1">#REF!</definedName>
    <definedName name="SBB_N_24_A" localSheetId="3">#REF!</definedName>
    <definedName name="SBB_N_24_A" localSheetId="9">#REF!</definedName>
    <definedName name="SBB_N_24_A" localSheetId="15">#REF!</definedName>
    <definedName name="SBB_N_24_A" localSheetId="16">#REF!</definedName>
    <definedName name="SBB_N_24_A">#REF!</definedName>
    <definedName name="SBB_N_28_P" localSheetId="1">#REF!</definedName>
    <definedName name="SBB_N_28_P" localSheetId="3">#REF!</definedName>
    <definedName name="SBB_N_28_P" localSheetId="9">#REF!</definedName>
    <definedName name="SBB_N_28_P" localSheetId="15">#REF!</definedName>
    <definedName name="SBB_N_28_P" localSheetId="16">#REF!</definedName>
    <definedName name="SBB_N_28_P">#REF!</definedName>
    <definedName name="SBB_N_28_W1A" localSheetId="1">#REF!</definedName>
    <definedName name="SBB_N_28_W1A" localSheetId="3">#REF!</definedName>
    <definedName name="SBB_N_28_W1A" localSheetId="9">#REF!</definedName>
    <definedName name="SBB_N_28_W1A" localSheetId="15">#REF!</definedName>
    <definedName name="SBB_N_28_W1A" localSheetId="16">#REF!</definedName>
    <definedName name="SBB_N_28_W1A">#REF!</definedName>
    <definedName name="SBB_N_29_P" localSheetId="1">#REF!</definedName>
    <definedName name="SBB_N_29_P" localSheetId="3">#REF!</definedName>
    <definedName name="SBB_N_29_P" localSheetId="9">#REF!</definedName>
    <definedName name="SBB_N_29_P" localSheetId="15">#REF!</definedName>
    <definedName name="SBB_N_29_P" localSheetId="16">#REF!</definedName>
    <definedName name="SBB_N_29_P">#REF!</definedName>
    <definedName name="SBB_N_30_P" localSheetId="1">#REF!</definedName>
    <definedName name="SBB_N_30_P" localSheetId="3">#REF!</definedName>
    <definedName name="SBB_N_30_P" localSheetId="9">#REF!</definedName>
    <definedName name="SBB_N_30_P" localSheetId="15">#REF!</definedName>
    <definedName name="SBB_N_30_P" localSheetId="16">#REF!</definedName>
    <definedName name="SBB_N_30_P">#REF!</definedName>
    <definedName name="SBB_N_31_P" localSheetId="1">#REF!</definedName>
    <definedName name="SBB_N_31_P" localSheetId="3">#REF!</definedName>
    <definedName name="SBB_N_31_P" localSheetId="9">#REF!</definedName>
    <definedName name="SBB_N_31_P" localSheetId="15">#REF!</definedName>
    <definedName name="SBB_N_31_P" localSheetId="16">#REF!</definedName>
    <definedName name="SBB_N_31_P">#REF!</definedName>
    <definedName name="SBB_N_32_P" localSheetId="1">#REF!</definedName>
    <definedName name="SBB_N_32_P" localSheetId="3">#REF!</definedName>
    <definedName name="SBB_N_32_P" localSheetId="9">#REF!</definedName>
    <definedName name="SBB_N_32_P" localSheetId="15">#REF!</definedName>
    <definedName name="SBB_N_32_P" localSheetId="16">#REF!</definedName>
    <definedName name="SBB_N_32_P">#REF!</definedName>
    <definedName name="SBB_N_33_P" localSheetId="1">#REF!</definedName>
    <definedName name="SBB_N_33_P" localSheetId="3">#REF!</definedName>
    <definedName name="SBB_N_33_P" localSheetId="9">#REF!</definedName>
    <definedName name="SBB_N_33_P" localSheetId="15">#REF!</definedName>
    <definedName name="SBB_N_33_P" localSheetId="16">#REF!</definedName>
    <definedName name="SBB_N_33_P">#REF!</definedName>
    <definedName name="SBB_N_34_P" localSheetId="1">#REF!</definedName>
    <definedName name="SBB_N_34_P" localSheetId="3">#REF!</definedName>
    <definedName name="SBB_N_34_P" localSheetId="9">#REF!</definedName>
    <definedName name="SBB_N_34_P" localSheetId="15">#REF!</definedName>
    <definedName name="SBB_N_34_P" localSheetId="16">#REF!</definedName>
    <definedName name="SBB_N_34_P">#REF!</definedName>
    <definedName name="SBB_N_35_P" localSheetId="1">#REF!</definedName>
    <definedName name="SBB_N_35_P" localSheetId="3">#REF!</definedName>
    <definedName name="SBB_N_35_P" localSheetId="9">#REF!</definedName>
    <definedName name="SBB_N_35_P" localSheetId="15">#REF!</definedName>
    <definedName name="SBB_N_35_P" localSheetId="16">#REF!</definedName>
    <definedName name="SBB_N_35_P">#REF!</definedName>
    <definedName name="SBB_N_36_P" localSheetId="1">#REF!</definedName>
    <definedName name="SBB_N_36_P" localSheetId="3">#REF!</definedName>
    <definedName name="SBB_N_36_P" localSheetId="9">#REF!</definedName>
    <definedName name="SBB_N_36_P" localSheetId="15">#REF!</definedName>
    <definedName name="SBB_N_36_P" localSheetId="16">#REF!</definedName>
    <definedName name="SBB_N_36_P">#REF!</definedName>
    <definedName name="SBB_N_37_WW" localSheetId="1">#REF!</definedName>
    <definedName name="SBB_N_37_WW" localSheetId="3">#REF!</definedName>
    <definedName name="SBB_N_37_WW" localSheetId="9">#REF!</definedName>
    <definedName name="SBB_N_37_WW" localSheetId="15">#REF!</definedName>
    <definedName name="SBB_N_37_WW" localSheetId="16">#REF!</definedName>
    <definedName name="SBB_N_37_WW">#REF!</definedName>
    <definedName name="SBB_N_38_W1A" localSheetId="1">#REF!</definedName>
    <definedName name="SBB_N_38_W1A" localSheetId="3">#REF!</definedName>
    <definedName name="SBB_N_38_W1A" localSheetId="9">#REF!</definedName>
    <definedName name="SBB_N_38_W1A" localSheetId="15">#REF!</definedName>
    <definedName name="SBB_N_38_W1A" localSheetId="16">#REF!</definedName>
    <definedName name="SBB_N_38_W1A">#REF!</definedName>
    <definedName name="SBB_N_39_PP" localSheetId="1">#REF!</definedName>
    <definedName name="SBB_N_39_PP" localSheetId="3">#REF!</definedName>
    <definedName name="SBB_N_39_PP" localSheetId="9">#REF!</definedName>
    <definedName name="SBB_N_39_PP" localSheetId="15">#REF!</definedName>
    <definedName name="SBB_N_39_PP" localSheetId="16">#REF!</definedName>
    <definedName name="SBB_N_39_PP">#REF!</definedName>
    <definedName name="SBB_N10_A" localSheetId="1">#REF!</definedName>
    <definedName name="SBB_N10_A" localSheetId="3">#REF!</definedName>
    <definedName name="SBB_N10_A" localSheetId="9">#REF!</definedName>
    <definedName name="SBB_N10_A" localSheetId="15">#REF!</definedName>
    <definedName name="SBB_N10_A" localSheetId="16">#REF!</definedName>
    <definedName name="SBB_N10_A">#REF!</definedName>
    <definedName name="SBB_N1A" localSheetId="1">#REF!</definedName>
    <definedName name="SBB_N1A" localSheetId="3">#REF!</definedName>
    <definedName name="SBB_N1A" localSheetId="9">#REF!</definedName>
    <definedName name="SBB_N1A" localSheetId="15">#REF!</definedName>
    <definedName name="SBB_N1A" localSheetId="16">#REF!</definedName>
    <definedName name="SBB_N1A">#REF!</definedName>
    <definedName name="SBB_N2A" localSheetId="1">#REF!</definedName>
    <definedName name="SBB_N2A" localSheetId="3">#REF!</definedName>
    <definedName name="SBB_N2A" localSheetId="9">#REF!</definedName>
    <definedName name="SBB_N2A" localSheetId="15">#REF!</definedName>
    <definedName name="SBB_N2A" localSheetId="16">#REF!</definedName>
    <definedName name="SBB_N2A">#REF!</definedName>
    <definedName name="SBB_N3A" localSheetId="1">#REF!</definedName>
    <definedName name="SBB_N3A" localSheetId="3">#REF!</definedName>
    <definedName name="SBB_N3A" localSheetId="9">#REF!</definedName>
    <definedName name="SBB_N3A" localSheetId="15">#REF!</definedName>
    <definedName name="SBB_N3A" localSheetId="16">#REF!</definedName>
    <definedName name="SBB_N3A">#REF!</definedName>
    <definedName name="SBB_N4A" localSheetId="1">#REF!</definedName>
    <definedName name="SBB_N4A" localSheetId="3">#REF!</definedName>
    <definedName name="SBB_N4A" localSheetId="9">#REF!</definedName>
    <definedName name="SBB_N4A" localSheetId="15">#REF!</definedName>
    <definedName name="SBB_N4A" localSheetId="16">#REF!</definedName>
    <definedName name="SBB_N4A">#REF!</definedName>
    <definedName name="SBB_N5A" localSheetId="1">#REF!</definedName>
    <definedName name="SBB_N5A" localSheetId="3">#REF!</definedName>
    <definedName name="SBB_N5A" localSheetId="9">#REF!</definedName>
    <definedName name="SBB_N5A" localSheetId="15">#REF!</definedName>
    <definedName name="SBB_N5A" localSheetId="16">#REF!</definedName>
    <definedName name="SBB_N5A">#REF!</definedName>
    <definedName name="SBB_N6A" localSheetId="1">#REF!</definedName>
    <definedName name="SBB_N6A" localSheetId="3">#REF!</definedName>
    <definedName name="SBB_N6A" localSheetId="9">#REF!</definedName>
    <definedName name="SBB_N6A" localSheetId="15">#REF!</definedName>
    <definedName name="SBB_N6A" localSheetId="16">#REF!</definedName>
    <definedName name="SBB_N6A">#REF!</definedName>
    <definedName name="SBB_N7A" localSheetId="1">#REF!</definedName>
    <definedName name="SBB_N7A" localSheetId="3">#REF!</definedName>
    <definedName name="SBB_N7A" localSheetId="9">#REF!</definedName>
    <definedName name="SBB_N7A" localSheetId="15">#REF!</definedName>
    <definedName name="SBB_N7A" localSheetId="16">#REF!</definedName>
    <definedName name="SBB_N7A">#REF!</definedName>
    <definedName name="SBB_N8A" localSheetId="1">#REF!</definedName>
    <definedName name="SBB_N8A" localSheetId="3">#REF!</definedName>
    <definedName name="SBB_N8A" localSheetId="9">#REF!</definedName>
    <definedName name="SBB_N8A" localSheetId="15">#REF!</definedName>
    <definedName name="SBB_N8A" localSheetId="16">#REF!</definedName>
    <definedName name="SBB_N8A">#REF!</definedName>
    <definedName name="SD">#N/A</definedName>
    <definedName name="sdf">[2]!sdf</definedName>
    <definedName name="sdfdfsdfs">[77]SEGMENTY!$H$5:$H$7</definedName>
    <definedName name="SDI" localSheetId="1">#REF!</definedName>
    <definedName name="SDI" localSheetId="3">#REF!</definedName>
    <definedName name="SDI" localSheetId="9">#REF!</definedName>
    <definedName name="SDI" localSheetId="15">#REF!</definedName>
    <definedName name="SDI">#REF!</definedName>
    <definedName name="SEG_B_05" localSheetId="1">'[78]SEG 30-06-2005'!#REF!</definedName>
    <definedName name="SEG_B_05" localSheetId="4">'[78]SEG 30-06-2005'!#REF!</definedName>
    <definedName name="SEG_B_05" localSheetId="3">'[78]SEG 30-06-2005'!#REF!</definedName>
    <definedName name="SEG_B_05" localSheetId="9">'[78]SEG 30-06-2005'!#REF!</definedName>
    <definedName name="SEG_B_05" localSheetId="15">'[78]SEG 30-06-2005'!#REF!</definedName>
    <definedName name="SEG_B_05" localSheetId="16">'[78]SEG 30-06-2005'!#REF!</definedName>
    <definedName name="SEG_B_05">'[78]SEG 30-06-2005'!#REF!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9">'[79]SEG 30-09-2007'!#REF!</definedName>
    <definedName name="SEG_B_06" localSheetId="15">'[79]SEG 30-09-2007'!#REF!</definedName>
    <definedName name="SEG_B_06" localSheetId="16">'[78]SEG 30-06-2006'!#REF!</definedName>
    <definedName name="SEG_B_06">'[79]SEG 30-09-2007'!#REF!</definedName>
    <definedName name="SEG_R_05" localSheetId="1">#REF!</definedName>
    <definedName name="SEG_R_05" localSheetId="3">#REF!</definedName>
    <definedName name="SEG_R_05" localSheetId="9">#REF!</definedName>
    <definedName name="SEG_R_05" localSheetId="15">#REF!</definedName>
    <definedName name="SEG_R_05">#REF!</definedName>
    <definedName name="SEG_R_06" localSheetId="1">#REF!</definedName>
    <definedName name="SEG_R_06" localSheetId="3">#REF!</definedName>
    <definedName name="SEG_R_06" localSheetId="9">#REF!</definedName>
    <definedName name="SEG_R_06" localSheetId="15">#REF!</definedName>
    <definedName name="SEG_R_06">#REF!</definedName>
    <definedName name="Segbilans0308" localSheetId="1">#REF!</definedName>
    <definedName name="Segbilans0308" localSheetId="3">#REF!</definedName>
    <definedName name="Segbilans0308" localSheetId="9">#REF!</definedName>
    <definedName name="Segbilans0308" localSheetId="15">#REF!</definedName>
    <definedName name="Segbilans0308">#REF!</definedName>
    <definedName name="SEGM_0305" localSheetId="1">#REF!</definedName>
    <definedName name="SEGM_0305" localSheetId="3">#REF!</definedName>
    <definedName name="SEGM_0305" localSheetId="9">#REF!</definedName>
    <definedName name="SEGM_0305" localSheetId="15">#REF!</definedName>
    <definedName name="SEGM_0305" localSheetId="16">#REF!</definedName>
    <definedName name="SEGM_0305">#REF!</definedName>
    <definedName name="SEGM_0306" localSheetId="1">#REF!</definedName>
    <definedName name="SEGM_0306" localSheetId="3">#REF!</definedName>
    <definedName name="SEGM_0306" localSheetId="9">#REF!</definedName>
    <definedName name="SEGM_0306" localSheetId="15">#REF!</definedName>
    <definedName name="SEGM_0306" localSheetId="16">#REF!</definedName>
    <definedName name="SEGM_0306">#REF!</definedName>
    <definedName name="SEGM_1205" localSheetId="1">#REF!</definedName>
    <definedName name="SEGM_1205" localSheetId="3">#REF!</definedName>
    <definedName name="SEGM_1205" localSheetId="9">#REF!</definedName>
    <definedName name="SEGM_1205" localSheetId="15">#REF!</definedName>
    <definedName name="SEGM_1205" localSheetId="16">#REF!</definedName>
    <definedName name="SEGM_1205">#REF!</definedName>
    <definedName name="segment07" localSheetId="1">#REF!</definedName>
    <definedName name="segment07" localSheetId="3">#REF!</definedName>
    <definedName name="segment07" localSheetId="9">#REF!</definedName>
    <definedName name="segment07" localSheetId="15">#REF!</definedName>
    <definedName name="segment07" localSheetId="16">#REF!</definedName>
    <definedName name="segment07">#REF!</definedName>
    <definedName name="segmenty0309" localSheetId="1">#REF!</definedName>
    <definedName name="segmenty0309" localSheetId="3">#REF!</definedName>
    <definedName name="segmenty0309" localSheetId="9">#REF!</definedName>
    <definedName name="segmenty0309" localSheetId="15">#REF!</definedName>
    <definedName name="segmenty0309">#REF!</definedName>
    <definedName name="segmenty08" localSheetId="1">#REF!</definedName>
    <definedName name="segmenty08" localSheetId="3">#REF!</definedName>
    <definedName name="segmenty08" localSheetId="9">#REF!</definedName>
    <definedName name="segmenty08" localSheetId="15">#REF!</definedName>
    <definedName name="segmenty08" localSheetId="16">#REF!</definedName>
    <definedName name="segmenty08">#REF!</definedName>
    <definedName name="Sept_2003" localSheetId="1">#REF!</definedName>
    <definedName name="Sept_2003" localSheetId="3">#REF!</definedName>
    <definedName name="Sept_2003" localSheetId="9">#REF!</definedName>
    <definedName name="Sept_2003" localSheetId="15">#REF!</definedName>
    <definedName name="Sept_2003">#REF!</definedName>
    <definedName name="SeptemberIC" localSheetId="1">#REF!</definedName>
    <definedName name="SeptemberIC" localSheetId="3">#REF!</definedName>
    <definedName name="SeptemberIC" localSheetId="9">#REF!</definedName>
    <definedName name="SeptemberIC" localSheetId="15">#REF!</definedName>
    <definedName name="SeptemberIC">#REF!</definedName>
    <definedName name="SeptemberII" localSheetId="1">#REF!</definedName>
    <definedName name="SeptemberII" localSheetId="3">#REF!</definedName>
    <definedName name="SeptemberII" localSheetId="9">#REF!</definedName>
    <definedName name="SeptemberII" localSheetId="15">#REF!</definedName>
    <definedName name="SeptemberII">#REF!</definedName>
    <definedName name="SeptemberL" localSheetId="1">#REF!</definedName>
    <definedName name="SeptemberL" localSheetId="3">#REF!</definedName>
    <definedName name="SeptemberL" localSheetId="9">#REF!</definedName>
    <definedName name="SeptemberL" localSheetId="15">#REF!</definedName>
    <definedName name="SeptemberL">#REF!</definedName>
    <definedName name="SFI" localSheetId="1">#REF!</definedName>
    <definedName name="SFI" localSheetId="3">#REF!</definedName>
    <definedName name="SFI" localSheetId="9">#REF!</definedName>
    <definedName name="SFI" localSheetId="15">#REF!</definedName>
    <definedName name="SFI">#REF!</definedName>
    <definedName name="sfsfsf" localSheetId="1" hidden="1">{"'BZ SA P&amp;l (fORECAST)'!$A$1:$BR$26"}</definedName>
    <definedName name="sfsfsf" localSheetId="0" hidden="1">{"'BZ SA P&amp;l (fORECAST)'!$A$1:$BR$26"}</definedName>
    <definedName name="sfsfsf" hidden="1">{"'BZ SA P&amp;l (fORECAST)'!$A$1:$BR$26"}</definedName>
    <definedName name="Share_capital" localSheetId="1">#REF!</definedName>
    <definedName name="Share_capital" localSheetId="3">#REF!</definedName>
    <definedName name="Share_capital" localSheetId="9">#REF!</definedName>
    <definedName name="Share_capital" localSheetId="15">#REF!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1">#REF!</definedName>
    <definedName name="SMT" localSheetId="3">#REF!</definedName>
    <definedName name="SMT" localSheetId="9">#REF!</definedName>
    <definedName name="SMT" localSheetId="15">#REF!</definedName>
    <definedName name="SMT">#REF!</definedName>
    <definedName name="SMT_List">[81]SMT_List!$A$1:$A$13</definedName>
    <definedName name="SMT_List_detailed">[82]SMT_List!$B$1:$B$33</definedName>
    <definedName name="SP25cfs1" localSheetId="1">#REF!</definedName>
    <definedName name="SP25cfs1" localSheetId="3">#REF!</definedName>
    <definedName name="SP25cfs1" localSheetId="9">#REF!</definedName>
    <definedName name="SP25cfs1" localSheetId="15">#REF!</definedName>
    <definedName name="SP25cfs1">#REF!</definedName>
    <definedName name="sp25cfs2" localSheetId="1">#REF!</definedName>
    <definedName name="sp25cfs2" localSheetId="3">#REF!</definedName>
    <definedName name="sp25cfs2" localSheetId="9">#REF!</definedName>
    <definedName name="sp25cfs2" localSheetId="15">#REF!</definedName>
    <definedName name="sp25cfs2">#REF!</definedName>
    <definedName name="SP25cfs3" localSheetId="1">#REF!</definedName>
    <definedName name="SP25cfs3" localSheetId="3">#REF!</definedName>
    <definedName name="SP25cfs3" localSheetId="9">#REF!</definedName>
    <definedName name="SP25cfs3" localSheetId="15">#REF!</definedName>
    <definedName name="SP25cfs3">#REF!</definedName>
    <definedName name="SP4analysis1" localSheetId="1">#REF!</definedName>
    <definedName name="SP4analysis1" localSheetId="3">#REF!</definedName>
    <definedName name="SP4analysis1" localSheetId="9">#REF!</definedName>
    <definedName name="SP4analysis1" localSheetId="15">#REF!</definedName>
    <definedName name="SP4analysis1">#REF!</definedName>
    <definedName name="SP4analysis2" localSheetId="1">#REF!</definedName>
    <definedName name="SP4analysis2" localSheetId="3">#REF!</definedName>
    <definedName name="SP4analysis2" localSheetId="9">#REF!</definedName>
    <definedName name="SP4analysis2" localSheetId="15">#REF!</definedName>
    <definedName name="SP4analysis2">#REF!</definedName>
    <definedName name="SP4dt" localSheetId="1">#REF!</definedName>
    <definedName name="SP4dt" localSheetId="3">#REF!</definedName>
    <definedName name="SP4dt" localSheetId="9">#REF!</definedName>
    <definedName name="SP4dt" localSheetId="15">#REF!</definedName>
    <definedName name="SP4dt">#REF!</definedName>
    <definedName name="SP4rec1" localSheetId="1">#REF!</definedName>
    <definedName name="SP4rec1" localSheetId="3">#REF!</definedName>
    <definedName name="SP4rec1" localSheetId="9">#REF!</definedName>
    <definedName name="SP4rec1" localSheetId="15">#REF!</definedName>
    <definedName name="SP4rec1">#REF!</definedName>
    <definedName name="SP4rec2" localSheetId="1">#REF!</definedName>
    <definedName name="SP4rec2" localSheetId="3">#REF!</definedName>
    <definedName name="SP4rec2" localSheetId="9">#REF!</definedName>
    <definedName name="SP4rec2" localSheetId="15">#REF!</definedName>
    <definedName name="SP4rec2">#REF!</definedName>
    <definedName name="Spółka">[83]START!$A$28:$G$41</definedName>
    <definedName name="Spółki" localSheetId="16">[22]lista!$A$2:$A$18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6" hidden="1">{"'BZ SA P&amp;l (fORECAST)'!$A$1:$BR$26"}</definedName>
    <definedName name="sprz" hidden="1">{"'BZ SA P&amp;l (fORECAST)'!$A$1:$BR$26"}</definedName>
    <definedName name="Sprzedaże" localSheetId="1">#REF!</definedName>
    <definedName name="Sprzedaże" localSheetId="3">#REF!</definedName>
    <definedName name="Sprzedaże" localSheetId="9">#REF!</definedName>
    <definedName name="Sprzedaże" localSheetId="15">#REF!</definedName>
    <definedName name="Sprzedaże" localSheetId="16">#REF!</definedName>
    <definedName name="Sprzedaże">#REF!</definedName>
    <definedName name="Sprzedaże_w_roku_2008" localSheetId="1">#REF!</definedName>
    <definedName name="Sprzedaże_w_roku_2008" localSheetId="3">#REF!</definedName>
    <definedName name="Sprzedaże_w_roku_2008" localSheetId="9">#REF!</definedName>
    <definedName name="Sprzedaże_w_roku_2008" localSheetId="15">#REF!</definedName>
    <definedName name="Sprzedaże_w_roku_2008" localSheetId="16">#REF!</definedName>
    <definedName name="Sprzedaże_w_roku_2008">#REF!</definedName>
    <definedName name="SRZiS" localSheetId="1">'[84]P&amp;L 3'!$A$3:$G$37,'[84]P&amp;L 3'!$H$3:$H$37</definedName>
    <definedName name="SRZiS" localSheetId="16">#REF!,#REF!</definedName>
    <definedName name="SRZiS">'[84]P&amp;L 3'!$A$3:$G$37,'[84]P&amp;L 3'!$H$3:$H$37</definedName>
    <definedName name="SRZiS_N_40" localSheetId="1">#REF!</definedName>
    <definedName name="SRZiS_N_40" localSheetId="3">#REF!</definedName>
    <definedName name="SRZiS_N_40" localSheetId="9">#REF!</definedName>
    <definedName name="SRZiS_N_40" localSheetId="15">#REF!</definedName>
    <definedName name="SRZiS_N_40" localSheetId="16">#REF!</definedName>
    <definedName name="SRZiS_N_40">#REF!</definedName>
    <definedName name="SRZiS_N_41" localSheetId="1">#REF!</definedName>
    <definedName name="SRZiS_N_41" localSheetId="3">#REF!</definedName>
    <definedName name="SRZiS_N_41" localSheetId="9">#REF!</definedName>
    <definedName name="SRZiS_N_41" localSheetId="15">#REF!</definedName>
    <definedName name="SRZiS_N_41" localSheetId="16">#REF!</definedName>
    <definedName name="SRZiS_N_41">#REF!</definedName>
    <definedName name="SRZiS_N_42" localSheetId="1">#REF!</definedName>
    <definedName name="SRZiS_N_42" localSheetId="3">#REF!</definedName>
    <definedName name="SRZiS_N_42" localSheetId="9">#REF!</definedName>
    <definedName name="SRZiS_N_42" localSheetId="15">#REF!</definedName>
    <definedName name="SRZiS_N_42" localSheetId="16">#REF!</definedName>
    <definedName name="SRZiS_N_42">#REF!</definedName>
    <definedName name="SRZiS_N_43" localSheetId="1">#REF!</definedName>
    <definedName name="SRZiS_N_43" localSheetId="3">#REF!</definedName>
    <definedName name="SRZiS_N_43" localSheetId="9">#REF!</definedName>
    <definedName name="SRZiS_N_43" localSheetId="15">#REF!</definedName>
    <definedName name="SRZiS_N_43" localSheetId="16">#REF!</definedName>
    <definedName name="SRZiS_N_43">#REF!</definedName>
    <definedName name="SRZiS_N_44" localSheetId="1">#REF!</definedName>
    <definedName name="SRZiS_N_44" localSheetId="3">#REF!</definedName>
    <definedName name="SRZiS_N_44" localSheetId="9">#REF!</definedName>
    <definedName name="SRZiS_N_44" localSheetId="15">#REF!</definedName>
    <definedName name="SRZiS_N_44" localSheetId="16">#REF!</definedName>
    <definedName name="SRZiS_N_44">#REF!</definedName>
    <definedName name="SRZiS_N_45" localSheetId="1">#REF!</definedName>
    <definedName name="SRZiS_N_45" localSheetId="3">#REF!</definedName>
    <definedName name="SRZiS_N_45" localSheetId="9">#REF!</definedName>
    <definedName name="SRZiS_N_45" localSheetId="15">#REF!</definedName>
    <definedName name="SRZiS_N_45" localSheetId="16">#REF!</definedName>
    <definedName name="SRZiS_N_45">#REF!</definedName>
    <definedName name="SRZiS_N_46" localSheetId="1">#REF!</definedName>
    <definedName name="SRZiS_N_46" localSheetId="3">#REF!</definedName>
    <definedName name="SRZiS_N_46" localSheetId="9">#REF!</definedName>
    <definedName name="SRZiS_N_46" localSheetId="15">#REF!</definedName>
    <definedName name="SRZiS_N_46" localSheetId="16">#REF!</definedName>
    <definedName name="SRZiS_N_46">#REF!</definedName>
    <definedName name="SRZiS_N_47" localSheetId="1">#REF!</definedName>
    <definedName name="SRZiS_N_47" localSheetId="3">#REF!</definedName>
    <definedName name="SRZiS_N_47" localSheetId="9">#REF!</definedName>
    <definedName name="SRZiS_N_47" localSheetId="15">#REF!</definedName>
    <definedName name="SRZiS_N_47" localSheetId="16">#REF!</definedName>
    <definedName name="SRZiS_N_47">#REF!</definedName>
    <definedName name="SRZiS_N_48" localSheetId="1">#REF!</definedName>
    <definedName name="SRZiS_N_48" localSheetId="3">#REF!</definedName>
    <definedName name="SRZiS_N_48" localSheetId="9">#REF!</definedName>
    <definedName name="SRZiS_N_48" localSheetId="15">#REF!</definedName>
    <definedName name="SRZiS_N_48" localSheetId="16">#REF!</definedName>
    <definedName name="SRZiS_N_48">#REF!</definedName>
    <definedName name="SRZiSB_N_44" localSheetId="1">#REF!</definedName>
    <definedName name="SRZiSB_N_44" localSheetId="3">#REF!</definedName>
    <definedName name="SRZiSB_N_44" localSheetId="9">#REF!</definedName>
    <definedName name="SRZiSB_N_44" localSheetId="15">#REF!</definedName>
    <definedName name="SRZiSB_N_44" localSheetId="16">#REF!</definedName>
    <definedName name="SRZiSB_N_44">#REF!</definedName>
    <definedName name="SRZiSB_N_45" localSheetId="1">#REF!</definedName>
    <definedName name="SRZiSB_N_45" localSheetId="3">#REF!</definedName>
    <definedName name="SRZiSB_N_45" localSheetId="9">#REF!</definedName>
    <definedName name="SRZiSB_N_45" localSheetId="15">#REF!</definedName>
    <definedName name="SRZiSB_N_45" localSheetId="16">#REF!</definedName>
    <definedName name="SRZiSB_N_45">#REF!</definedName>
    <definedName name="SRZiSB_N_46" localSheetId="1">#REF!</definedName>
    <definedName name="SRZiSB_N_46" localSheetId="3">#REF!</definedName>
    <definedName name="SRZiSB_N_46" localSheetId="9">#REF!</definedName>
    <definedName name="SRZiSB_N_46" localSheetId="15">#REF!</definedName>
    <definedName name="SRZiSB_N_46" localSheetId="16">#REF!</definedName>
    <definedName name="SRZiSB_N_46">#REF!</definedName>
    <definedName name="SRZiSB_N_47" localSheetId="1">#REF!</definedName>
    <definedName name="SRZiSB_N_47" localSheetId="3">#REF!</definedName>
    <definedName name="SRZiSB_N_47" localSheetId="9">#REF!</definedName>
    <definedName name="SRZiSB_N_47" localSheetId="15">#REF!</definedName>
    <definedName name="SRZiSB_N_47" localSheetId="16">#REF!</definedName>
    <definedName name="SRZiSB_N_47">#REF!</definedName>
    <definedName name="SRZiSB_N_48" localSheetId="1">#REF!</definedName>
    <definedName name="SRZiSB_N_48" localSheetId="3">#REF!</definedName>
    <definedName name="SRZiSB_N_48" localSheetId="9">#REF!</definedName>
    <definedName name="SRZiSB_N_48" localSheetId="15">#REF!</definedName>
    <definedName name="SRZiSB_N_48" localSheetId="16">#REF!</definedName>
    <definedName name="SRZiSB_N_48">#REF!</definedName>
    <definedName name="SRZiSB_N_49" localSheetId="1">#REF!</definedName>
    <definedName name="SRZiSB_N_49" localSheetId="3">#REF!</definedName>
    <definedName name="SRZiSB_N_49" localSheetId="9">#REF!</definedName>
    <definedName name="SRZiSB_N_49" localSheetId="15">#REF!</definedName>
    <definedName name="SRZiSB_N_49" localSheetId="16">#REF!</definedName>
    <definedName name="SRZiSB_N_49">#REF!</definedName>
    <definedName name="SRZiSB_N_50" localSheetId="1">#REF!</definedName>
    <definedName name="SRZiSB_N_50" localSheetId="3">#REF!</definedName>
    <definedName name="SRZiSB_N_50" localSheetId="9">#REF!</definedName>
    <definedName name="SRZiSB_N_50" localSheetId="15">#REF!</definedName>
    <definedName name="SRZiSB_N_50" localSheetId="16">#REF!</definedName>
    <definedName name="SRZiSB_N_50">#REF!</definedName>
    <definedName name="SRZiSB_N_51" localSheetId="1">#REF!</definedName>
    <definedName name="SRZiSB_N_51" localSheetId="3">#REF!</definedName>
    <definedName name="SRZiSB_N_51" localSheetId="9">#REF!</definedName>
    <definedName name="SRZiSB_N_51" localSheetId="15">#REF!</definedName>
    <definedName name="SRZiSB_N_51" localSheetId="16">#REF!</definedName>
    <definedName name="SRZiSB_N_51">#REF!</definedName>
    <definedName name="SRZiSB_N_52" localSheetId="1">#REF!</definedName>
    <definedName name="SRZiSB_N_52" localSheetId="3">#REF!</definedName>
    <definedName name="SRZiSB_N_52" localSheetId="9">#REF!</definedName>
    <definedName name="SRZiSB_N_52" localSheetId="15">#REF!</definedName>
    <definedName name="SRZiSB_N_52" localSheetId="16">#REF!</definedName>
    <definedName name="SRZiSB_N_52">#REF!</definedName>
    <definedName name="SRZiSB_N_53" localSheetId="1">#REF!</definedName>
    <definedName name="SRZiSB_N_53" localSheetId="3">#REF!</definedName>
    <definedName name="SRZiSB_N_53" localSheetId="9">#REF!</definedName>
    <definedName name="SRZiSB_N_53" localSheetId="15">#REF!</definedName>
    <definedName name="SRZiSB_N_53" localSheetId="16">#REF!</definedName>
    <definedName name="SRZiSB_N_53">#REF!</definedName>
    <definedName name="SRZiSB_N_54" localSheetId="1">#REF!</definedName>
    <definedName name="SRZiSB_N_54" localSheetId="3">#REF!</definedName>
    <definedName name="SRZiSB_N_54" localSheetId="9">#REF!</definedName>
    <definedName name="SRZiSB_N_54" localSheetId="15">#REF!</definedName>
    <definedName name="SRZiSB_N_54" localSheetId="16">#REF!</definedName>
    <definedName name="SRZiSB_N_54">#REF!</definedName>
    <definedName name="SRZiSB_N_55" localSheetId="1">#REF!</definedName>
    <definedName name="SRZiSB_N_55" localSheetId="3">#REF!</definedName>
    <definedName name="SRZiSB_N_55" localSheetId="9">#REF!</definedName>
    <definedName name="SRZiSB_N_55" localSheetId="15">#REF!</definedName>
    <definedName name="SRZiSB_N_55" localSheetId="16">#REF!</definedName>
    <definedName name="SRZiSB_N_55">#REF!</definedName>
    <definedName name="SRZiSB_N_56" localSheetId="1">#REF!</definedName>
    <definedName name="SRZiSB_N_56" localSheetId="3">#REF!</definedName>
    <definedName name="SRZiSB_N_56" localSheetId="9">#REF!</definedName>
    <definedName name="SRZiSB_N_56" localSheetId="15">#REF!</definedName>
    <definedName name="SRZiSB_N_56" localSheetId="16">#REF!</definedName>
    <definedName name="SRZiSB_N_56">#REF!</definedName>
    <definedName name="SRZiSB_N_57" localSheetId="1">#REF!</definedName>
    <definedName name="SRZiSB_N_57" localSheetId="3">#REF!</definedName>
    <definedName name="SRZiSB_N_57" localSheetId="9">#REF!</definedName>
    <definedName name="SRZiSB_N_57" localSheetId="15">#REF!</definedName>
    <definedName name="SRZiSB_N_57" localSheetId="16">#REF!</definedName>
    <definedName name="SRZiSB_N_57">#REF!</definedName>
    <definedName name="SRZiSB_N_58" localSheetId="1">#REF!</definedName>
    <definedName name="SRZiSB_N_58" localSheetId="3">#REF!</definedName>
    <definedName name="SRZiSB_N_58" localSheetId="9">#REF!</definedName>
    <definedName name="SRZiSB_N_58" localSheetId="15">#REF!</definedName>
    <definedName name="SRZiSB_N_58" localSheetId="16">#REF!</definedName>
    <definedName name="SRZiSB_N_58">#REF!</definedName>
    <definedName name="SRZiSB_N_59" localSheetId="1">#REF!</definedName>
    <definedName name="SRZiSB_N_59" localSheetId="3">#REF!</definedName>
    <definedName name="SRZiSB_N_59" localSheetId="9">#REF!</definedName>
    <definedName name="SRZiSB_N_59" localSheetId="15">#REF!</definedName>
    <definedName name="SRZiSB_N_59" localSheetId="16">#REF!</definedName>
    <definedName name="SRZiSB_N_59">#REF!</definedName>
    <definedName name="ss" localSheetId="1">BS!ss</definedName>
    <definedName name="ss" localSheetId="0">#N/A</definedName>
    <definedName name="ss" localSheetId="3">'Przychody prowizyjne'!ss</definedName>
    <definedName name="ss" localSheetId="16">#N/A</definedName>
    <definedName name="ss">BS!ss</definedName>
    <definedName name="sssss" localSheetId="1">BS!sssss</definedName>
    <definedName name="sssss" localSheetId="0">#N/A</definedName>
    <definedName name="sssss" localSheetId="3">'Przychody prowizyjne'!sssss</definedName>
    <definedName name="sssss" localSheetId="16">#N/A</definedName>
    <definedName name="sssss">BS!sssss</definedName>
    <definedName name="Stan_na_31.12.2007" localSheetId="1">[18]kapitaly!#REF!</definedName>
    <definedName name="Stan_na_31.12.2007" localSheetId="4">[18]kapitaly!#REF!</definedName>
    <definedName name="Stan_na_31.12.2007" localSheetId="3">[18]kapitaly!#REF!</definedName>
    <definedName name="Stan_na_31.12.2007" localSheetId="9">[18]kapitaly!#REF!</definedName>
    <definedName name="Stan_na_31.12.2007" localSheetId="15">[18]kapitaly!#REF!</definedName>
    <definedName name="Stan_na_31.12.2007" localSheetId="16">[18]kapitaly!#REF!</definedName>
    <definedName name="Stan_na_31.12.2007">[18]kapitaly!#REF!</definedName>
    <definedName name="start_FBN019_4" localSheetId="1">#REF!</definedName>
    <definedName name="start_FBN019_4" localSheetId="3">#REF!</definedName>
    <definedName name="start_FBN019_4" localSheetId="9">#REF!</definedName>
    <definedName name="start_FBN019_4" localSheetId="15">#REF!</definedName>
    <definedName name="start_FBN019_4">#REF!</definedName>
    <definedName name="start_FBN019_6" localSheetId="1">#REF!</definedName>
    <definedName name="start_FBN019_6" localSheetId="3">#REF!</definedName>
    <definedName name="start_FBN019_6" localSheetId="9">#REF!</definedName>
    <definedName name="start_FBN019_6" localSheetId="15">#REF!</definedName>
    <definedName name="start_FBN019_6">#REF!</definedName>
    <definedName name="start_FBN019_7" localSheetId="1">#REF!</definedName>
    <definedName name="start_FBN019_7" localSheetId="3">#REF!</definedName>
    <definedName name="start_FBN019_7" localSheetId="9">#REF!</definedName>
    <definedName name="start_FBN019_7" localSheetId="15">#REF!</definedName>
    <definedName name="start_FBN019_7">#REF!</definedName>
    <definedName name="start_FBN019_8" localSheetId="1">#REF!</definedName>
    <definedName name="start_FBN019_8" localSheetId="3">#REF!</definedName>
    <definedName name="start_FBN019_8" localSheetId="9">#REF!</definedName>
    <definedName name="start_FBN019_8" localSheetId="15">#REF!</definedName>
    <definedName name="start_FBN019_8">#REF!</definedName>
    <definedName name="start_FBN020_2" localSheetId="1">#REF!</definedName>
    <definedName name="start_FBN020_2" localSheetId="3">#REF!</definedName>
    <definedName name="start_FBN020_2" localSheetId="9">#REF!</definedName>
    <definedName name="start_FBN020_2" localSheetId="15">#REF!</definedName>
    <definedName name="start_FBN020_2">#REF!</definedName>
    <definedName name="start_FIN005_1" localSheetId="1">#REF!</definedName>
    <definedName name="start_FIN005_1" localSheetId="3">#REF!</definedName>
    <definedName name="start_FIN005_1" localSheetId="9">#REF!</definedName>
    <definedName name="start_FIN005_1" localSheetId="15">#REF!</definedName>
    <definedName name="start_FIN005_1">#REF!</definedName>
    <definedName name="static1">[23]static!$A$1:$B$65536</definedName>
    <definedName name="SUMA_NOWE" localSheetId="1">SUMIF(OFFSET(#REF!,1,0):#REF!,1,OFFSET(#REF!,1,0):#REF!)</definedName>
    <definedName name="SUMA_NOWE" localSheetId="3">SUMIF(OFFSET(#REF!,1,0):#REF!,1,OFFSET(#REF!,1,0):#REF!)</definedName>
    <definedName name="SUMA_NOWE" localSheetId="9">SUMIF(OFFSET(#REF!,1,0):#REF!,1,OFFSET(#REF!,1,0):#REF!)</definedName>
    <definedName name="SUMA_NOWE" localSheetId="15">SUMIF(OFFSET(#REF!,1,0):#REF!,1,OFFSET(#REF!,1,0):#REF!)</definedName>
    <definedName name="SUMA_NOWE">SUMIF(OFFSET(#REF!,1,0):#REF!,1,OFFSET(#REF!,1,0):#REF!)</definedName>
    <definedName name="Summary" localSheetId="1">#REF!</definedName>
    <definedName name="Summary" localSheetId="3">#REF!</definedName>
    <definedName name="Summary" localSheetId="9">#REF!</definedName>
    <definedName name="Summary" localSheetId="15">#REF!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1">#REF!</definedName>
    <definedName name="SWAPFX_dt" localSheetId="3">#REF!</definedName>
    <definedName name="SWAPFX_dt" localSheetId="9">#REF!</definedName>
    <definedName name="SWAPFX_dt" localSheetId="15">#REF!</definedName>
    <definedName name="SWAPFX_dt">#REF!</definedName>
    <definedName name="SWAPFX_dw" localSheetId="1">#REF!</definedName>
    <definedName name="SWAPFX_dw" localSheetId="3">#REF!</definedName>
    <definedName name="SWAPFX_dw" localSheetId="9">#REF!</definedName>
    <definedName name="SWAPFX_dw" localSheetId="15">#REF!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6"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6" hidden="1">{"'BZ SA P&amp;l (fORECAST)'!$A$1:$BR$26"}</definedName>
    <definedName name="sys" hidden="1">{"'BZ SA P&amp;l (fORECAST)'!$A$1:$BR$26"}</definedName>
    <definedName name="t.FBN019_4" localSheetId="1">#REF!</definedName>
    <definedName name="t.FBN019_4" localSheetId="3">#REF!</definedName>
    <definedName name="t.FBN019_4" localSheetId="9">#REF!</definedName>
    <definedName name="t.FBN019_4" localSheetId="15">#REF!</definedName>
    <definedName name="t.FBN019_4">#REF!</definedName>
    <definedName name="t.FBN019_6" localSheetId="1">#REF!</definedName>
    <definedName name="t.FBN019_6" localSheetId="3">#REF!</definedName>
    <definedName name="t.FBN019_6" localSheetId="9">#REF!</definedName>
    <definedName name="t.FBN019_6" localSheetId="15">#REF!</definedName>
    <definedName name="t.FBN019_6">#REF!</definedName>
    <definedName name="t.FBN019_7" localSheetId="1">#REF!</definedName>
    <definedName name="t.FBN019_7" localSheetId="3">#REF!</definedName>
    <definedName name="t.FBN019_7" localSheetId="9">#REF!</definedName>
    <definedName name="t.FBN019_7" localSheetId="15">#REF!</definedName>
    <definedName name="t.FBN019_7">#REF!</definedName>
    <definedName name="t.FBN019_8" localSheetId="1">#REF!</definedName>
    <definedName name="t.FBN019_8" localSheetId="3">#REF!</definedName>
    <definedName name="t.FBN019_8" localSheetId="9">#REF!</definedName>
    <definedName name="t.FBN019_8" localSheetId="15">#REF!</definedName>
    <definedName name="t.FBN019_8">#REF!</definedName>
    <definedName name="t.FBN020_2" localSheetId="1">#REF!</definedName>
    <definedName name="t.FBN020_2" localSheetId="3">#REF!</definedName>
    <definedName name="t.FBN020_2" localSheetId="9">#REF!</definedName>
    <definedName name="t.FBN020_2" localSheetId="15">#REF!</definedName>
    <definedName name="t.FBN020_2">#REF!</definedName>
    <definedName name="t.FIN004A" localSheetId="1">'[34]FIN004A i 4B'!#REF!</definedName>
    <definedName name="t.FIN004A" localSheetId="3">'[34]FIN004A i 4B'!#REF!</definedName>
    <definedName name="t.FIN004A" localSheetId="9">'[34]FIN004A i 4B'!#REF!</definedName>
    <definedName name="t.FIN004A" localSheetId="15">'[34]FIN004A i 4B'!#REF!</definedName>
    <definedName name="t.FIN004A">'[34]FIN004A i 4B'!#REF!</definedName>
    <definedName name="t.FIN005_1.G3" localSheetId="1">#REF!</definedName>
    <definedName name="t.FIN005_1.G3" localSheetId="3">#REF!</definedName>
    <definedName name="t.FIN005_1.G3" localSheetId="9">#REF!</definedName>
    <definedName name="t.FIN005_1.G3" localSheetId="15">#REF!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1">#REF!</definedName>
    <definedName name="taxassoc" localSheetId="3">#REF!</definedName>
    <definedName name="taxassoc" localSheetId="9">#REF!</definedName>
    <definedName name="taxassoc" localSheetId="15">#REF!</definedName>
    <definedName name="taxassoc">#REF!</definedName>
    <definedName name="TaxRate">0.35</definedName>
    <definedName name="tdeftx" localSheetId="1">#REF!</definedName>
    <definedName name="tdeftx" localSheetId="3">#REF!</definedName>
    <definedName name="tdeftx" localSheetId="9">#REF!</definedName>
    <definedName name="tdeftx" localSheetId="15">#REF!</definedName>
    <definedName name="tdeftx">#REF!</definedName>
    <definedName name="TFIDochody2000M" localSheetId="1">#REF!</definedName>
    <definedName name="TFIDochody2000M" localSheetId="3">#REF!</definedName>
    <definedName name="TFIDochody2000M" localSheetId="9">#REF!</definedName>
    <definedName name="TFIDochody2000M" localSheetId="15">#REF!</definedName>
    <definedName name="TFIDochody2000M">#REF!</definedName>
    <definedName name="TFIDochody2000Y" localSheetId="1">#REF!</definedName>
    <definedName name="TFIDochody2000Y" localSheetId="3">#REF!</definedName>
    <definedName name="TFIDochody2000Y" localSheetId="9">#REF!</definedName>
    <definedName name="TFIDochody2000Y" localSheetId="15">#REF!</definedName>
    <definedName name="TFIDochody2000Y">#REF!</definedName>
    <definedName name="TFIDochody2001M" localSheetId="1">#REF!</definedName>
    <definedName name="TFIDochody2001M" localSheetId="3">#REF!</definedName>
    <definedName name="TFIDochody2001M" localSheetId="9">#REF!</definedName>
    <definedName name="TFIDochody2001M" localSheetId="15">#REF!</definedName>
    <definedName name="TFIDochody2001M">#REF!</definedName>
    <definedName name="TFIDochody2001Y" localSheetId="1">#REF!</definedName>
    <definedName name="TFIDochody2001Y" localSheetId="3">#REF!</definedName>
    <definedName name="TFIDochody2001Y" localSheetId="9">#REF!</definedName>
    <definedName name="TFIDochody2001Y" localSheetId="15">#REF!</definedName>
    <definedName name="TFIDochody2001Y">#REF!</definedName>
    <definedName name="TheNumber" localSheetId="1">#REF!</definedName>
    <definedName name="TheNumber" localSheetId="3">#REF!</definedName>
    <definedName name="TheNumber" localSheetId="9">#REF!</definedName>
    <definedName name="TheNumber" localSheetId="15">#REF!</definedName>
    <definedName name="TheNumber">#REF!</definedName>
    <definedName name="TOTAL" localSheetId="1">#REF!</definedName>
    <definedName name="TOTAL" localSheetId="3">#REF!</definedName>
    <definedName name="TOTAL" localSheetId="9">#REF!</definedName>
    <definedName name="TOTAL" localSheetId="15">#REF!</definedName>
    <definedName name="TOTAL" localSheetId="16">#REF!</definedName>
    <definedName name="TOTAL">#REF!</definedName>
    <definedName name="Total.Raised_Off.Bal.linie.kredytowe_Collective.Imp" localSheetId="1">#REF!</definedName>
    <definedName name="Total.Raised_Off.Bal.linie.kredytowe_Collective.Imp" localSheetId="3">#REF!</definedName>
    <definedName name="Total.Raised_Off.Bal.linie.kredytowe_Collective.Imp" localSheetId="9">#REF!</definedName>
    <definedName name="Total.Raised_Off.Bal.linie.kredytowe_Collective.Imp" localSheetId="15">#REF!</definedName>
    <definedName name="Total.Raised_Off.Bal.linie.kredytowe_Collective.Imp">#REF!</definedName>
    <definedName name="Total.Raised_Off.Bal.linie.kredytowe_IBNR" localSheetId="1">#REF!</definedName>
    <definedName name="Total.Raised_Off.Bal.linie.kredytowe_IBNR" localSheetId="3">#REF!</definedName>
    <definedName name="Total.Raised_Off.Bal.linie.kredytowe_IBNR" localSheetId="9">#REF!</definedName>
    <definedName name="Total.Raised_Off.Bal.linie.kredytowe_IBNR" localSheetId="15">#REF!</definedName>
    <definedName name="Total.Raised_Off.Bal.linie.kredytowe_IBNR">#REF!</definedName>
    <definedName name="Total.Raised_Off.Bal.linie.kredytowe_Individual.Imp" localSheetId="1">#REF!</definedName>
    <definedName name="Total.Raised_Off.Bal.linie.kredytowe_Individual.Imp" localSheetId="3">#REF!</definedName>
    <definedName name="Total.Raised_Off.Bal.linie.kredytowe_Individual.Imp" localSheetId="9">#REF!</definedName>
    <definedName name="Total.Raised_Off.Bal.linie.kredytowe_Individual.Imp" localSheetId="15">#REF!</definedName>
    <definedName name="Total.Raised_Off.Bal.linie.kredytowe_Individual.Imp">#REF!</definedName>
    <definedName name="Total.Raised_Off.Bal.udziel.gwarancje_Collective.Imp" localSheetId="1">#REF!</definedName>
    <definedName name="Total.Raised_Off.Bal.udziel.gwarancje_Collective.Imp" localSheetId="3">#REF!</definedName>
    <definedName name="Total.Raised_Off.Bal.udziel.gwarancje_Collective.Imp" localSheetId="9">#REF!</definedName>
    <definedName name="Total.Raised_Off.Bal.udziel.gwarancje_Collective.Imp" localSheetId="15">#REF!</definedName>
    <definedName name="Total.Raised_Off.Bal.udziel.gwarancje_Collective.Imp">#REF!</definedName>
    <definedName name="Total.Raised_Off.Bal.udziel.gwarancje_IBNR" localSheetId="1">#REF!</definedName>
    <definedName name="Total.Raised_Off.Bal.udziel.gwarancje_IBNR" localSheetId="3">#REF!</definedName>
    <definedName name="Total.Raised_Off.Bal.udziel.gwarancje_IBNR" localSheetId="9">#REF!</definedName>
    <definedName name="Total.Raised_Off.Bal.udziel.gwarancje_IBNR" localSheetId="15">#REF!</definedName>
    <definedName name="Total.Raised_Off.Bal.udziel.gwarancje_IBNR">#REF!</definedName>
    <definedName name="Total.Raised_Off.Bal.udziel.gwarancje_Individual.Imp" localSheetId="1">#REF!</definedName>
    <definedName name="Total.Raised_Off.Bal.udziel.gwarancje_Individual.Imp" localSheetId="3">#REF!</definedName>
    <definedName name="Total.Raised_Off.Bal.udziel.gwarancje_Individual.Imp" localSheetId="9">#REF!</definedName>
    <definedName name="Total.Raised_Off.Bal.udziel.gwarancje_Individual.Imp" localSheetId="15">#REF!</definedName>
    <definedName name="Total.Raised_Off.Bal.udziel.gwarancje_Individual.Imp">#REF!</definedName>
    <definedName name="Total.Raised_TP_Collective.Imp" localSheetId="1">#REF!</definedName>
    <definedName name="Total.Raised_TP_Collective.Imp" localSheetId="3">#REF!</definedName>
    <definedName name="Total.Raised_TP_Collective.Imp" localSheetId="9">#REF!</definedName>
    <definedName name="Total.Raised_TP_Collective.Imp" localSheetId="15">#REF!</definedName>
    <definedName name="Total.Raised_TP_Collective.Imp">#REF!</definedName>
    <definedName name="Total.Raised_TP_IBNR" localSheetId="1">#REF!</definedName>
    <definedName name="Total.Raised_TP_IBNR" localSheetId="3">#REF!</definedName>
    <definedName name="Total.Raised_TP_IBNR" localSheetId="9">#REF!</definedName>
    <definedName name="Total.Raised_TP_IBNR" localSheetId="15">#REF!</definedName>
    <definedName name="Total.Raised_TP_IBNR">#REF!</definedName>
    <definedName name="Total.Raised_TP_Individual.Imp" localSheetId="1">#REF!</definedName>
    <definedName name="Total.Raised_TP_Individual.Imp" localSheetId="3">#REF!</definedName>
    <definedName name="Total.Raised_TP_Individual.Imp" localSheetId="9">#REF!</definedName>
    <definedName name="Total.Raised_TP_Individual.Imp" localSheetId="15">#REF!</definedName>
    <definedName name="Total.Raised_TP_Individual.Imp">#REF!</definedName>
    <definedName name="total_baza" localSheetId="1">#REF!</definedName>
    <definedName name="total_baza" localSheetId="3">#REF!</definedName>
    <definedName name="total_baza" localSheetId="9">#REF!</definedName>
    <definedName name="total_baza" localSheetId="15">#REF!</definedName>
    <definedName name="total_baza">#REF!</definedName>
    <definedName name="tr" localSheetId="1">#REF!</definedName>
    <definedName name="tr" localSheetId="3">#REF!</definedName>
    <definedName name="tr" localSheetId="9">#REF!</definedName>
    <definedName name="tr" localSheetId="15">#REF!</definedName>
    <definedName name="tr">#REF!</definedName>
    <definedName name="Transakcje_wzajemne__zobowiązania_warunkowe_udzielone_otrzymane" localSheetId="1">#REF!</definedName>
    <definedName name="Transakcje_wzajemne__zobowiązania_warunkowe_udzielone_otrzymane" localSheetId="3">#REF!</definedName>
    <definedName name="Transakcje_wzajemne__zobowiązania_warunkowe_udzielone_otrzymane" localSheetId="9">#REF!</definedName>
    <definedName name="Transakcje_wzajemne__zobowiązania_warunkowe_udzielone_otrzymane" localSheetId="15">#REF!</definedName>
    <definedName name="Transakcje_wzajemne__zobowiązania_warunkowe_udzielone_otrzymane">#REF!</definedName>
    <definedName name="Transakcje_z_jednostkami_zależnymi" localSheetId="1">#REF!</definedName>
    <definedName name="Transakcje_z_jednostkami_zależnymi" localSheetId="3">#REF!</definedName>
    <definedName name="Transakcje_z_jednostkami_zależnymi" localSheetId="9">#REF!</definedName>
    <definedName name="Transakcje_z_jednostkami_zależnymi" localSheetId="15">#REF!</definedName>
    <definedName name="Transakcje_z_jednostkami_zależnymi" localSheetId="16">#REF!</definedName>
    <definedName name="Transakcje_z_jednostkami_zależnymi">#REF!</definedName>
    <definedName name="TrendMonth13">'[39]Control Tab'!$U$4</definedName>
    <definedName name="TSI" localSheetId="1">#REF!</definedName>
    <definedName name="TSI" localSheetId="3">#REF!</definedName>
    <definedName name="TSI" localSheetId="9">#REF!</definedName>
    <definedName name="TSI" localSheetId="15">#REF!</definedName>
    <definedName name="TSI">#REF!</definedName>
    <definedName name="tsy_tax" localSheetId="1">[19]S.P.23!#REF!</definedName>
    <definedName name="tsy_tax" localSheetId="3">[19]S.P.23!#REF!</definedName>
    <definedName name="tsy_tax" localSheetId="9">[19]S.P.23!#REF!</definedName>
    <definedName name="tsy_tax" localSheetId="15">[19]S.P.23!#REF!</definedName>
    <definedName name="tsy_tax">[19]S.P.23!#REF!</definedName>
    <definedName name="tsy_tax_percent" localSheetId="1">[19]S.P.23!#REF!</definedName>
    <definedName name="tsy_tax_percent" localSheetId="3">[19]S.P.23!#REF!</definedName>
    <definedName name="tsy_tax_percent" localSheetId="9">[19]S.P.23!#REF!</definedName>
    <definedName name="tsy_tax_percent" localSheetId="15">[19]S.P.23!#REF!</definedName>
    <definedName name="tsy_tax_percent">[19]S.P.23!#REF!</definedName>
    <definedName name="tsytaxlnfunds" localSheetId="1">[19]S.P.23!#REF!</definedName>
    <definedName name="tsytaxlnfunds" localSheetId="3">[19]S.P.23!#REF!</definedName>
    <definedName name="tsytaxlnfunds" localSheetId="9">[19]S.P.23!#REF!</definedName>
    <definedName name="tsytaxlnfunds" localSheetId="15">[19]S.P.23!#REF!</definedName>
    <definedName name="tsytaxlnfunds">[19]S.P.23!#REF!</definedName>
    <definedName name="ttxchg" localSheetId="1">#REF!</definedName>
    <definedName name="ttxchg" localSheetId="3">#REF!</definedName>
    <definedName name="ttxchg" localSheetId="9">#REF!</definedName>
    <definedName name="ttxchg" localSheetId="15">#REF!</definedName>
    <definedName name="ttxchg">#REF!</definedName>
    <definedName name="TW_B07" localSheetId="1">#REF!</definedName>
    <definedName name="TW_B07" localSheetId="3">#REF!</definedName>
    <definedName name="TW_B07" localSheetId="9">#REF!</definedName>
    <definedName name="TW_B07" localSheetId="15">#REF!</definedName>
    <definedName name="TW_B07">#REF!</definedName>
    <definedName name="TW_B08" localSheetId="1">#REF!</definedName>
    <definedName name="TW_B08" localSheetId="3">#REF!</definedName>
    <definedName name="TW_B08" localSheetId="9">#REF!</definedName>
    <definedName name="TW_B08" localSheetId="15">#REF!</definedName>
    <definedName name="TW_B08">#REF!</definedName>
    <definedName name="TW_bilans12.06" localSheetId="1">#REF!</definedName>
    <definedName name="TW_bilans12.06" localSheetId="3">#REF!</definedName>
    <definedName name="TW_bilans12.06" localSheetId="9">#REF!</definedName>
    <definedName name="TW_bilans12.06" localSheetId="15">#REF!</definedName>
    <definedName name="TW_bilans12.06">#REF!</definedName>
    <definedName name="TW_koszty1204" localSheetId="1">#REF!</definedName>
    <definedName name="TW_koszty1204" localSheetId="3">#REF!</definedName>
    <definedName name="TW_koszty1204" localSheetId="9">#REF!</definedName>
    <definedName name="TW_koszty1204" localSheetId="15">#REF!</definedName>
    <definedName name="TW_koszty1204" localSheetId="16">#REF!</definedName>
    <definedName name="TW_koszty1204">#REF!</definedName>
    <definedName name="TW_koszty1205" localSheetId="1">#REF!</definedName>
    <definedName name="TW_koszty1205" localSheetId="3">#REF!</definedName>
    <definedName name="TW_koszty1205" localSheetId="9">#REF!</definedName>
    <definedName name="TW_koszty1205" localSheetId="15">#REF!</definedName>
    <definedName name="TW_koszty1205" localSheetId="16">#REF!</definedName>
    <definedName name="TW_koszty1205">#REF!</definedName>
    <definedName name="TW_nal0305" localSheetId="1">#REF!</definedName>
    <definedName name="TW_nal0305" localSheetId="3">#REF!</definedName>
    <definedName name="TW_nal0305" localSheetId="9">#REF!</definedName>
    <definedName name="TW_nal0305" localSheetId="15">#REF!</definedName>
    <definedName name="TW_nal0305" localSheetId="16">#REF!</definedName>
    <definedName name="TW_nal0305">#REF!</definedName>
    <definedName name="TW_nal0306" localSheetId="1">#REF!</definedName>
    <definedName name="TW_nal0306" localSheetId="3">#REF!</definedName>
    <definedName name="TW_nal0306" localSheetId="9">#REF!</definedName>
    <definedName name="TW_nal0306" localSheetId="15">#REF!</definedName>
    <definedName name="TW_nal0306" localSheetId="16">#REF!</definedName>
    <definedName name="TW_nal0306">#REF!</definedName>
    <definedName name="TW_nal1204" localSheetId="1">#REF!</definedName>
    <definedName name="TW_nal1204" localSheetId="3">#REF!</definedName>
    <definedName name="TW_nal1204" localSheetId="9">#REF!</definedName>
    <definedName name="TW_nal1204" localSheetId="15">#REF!</definedName>
    <definedName name="TW_nal1204" localSheetId="16">#REF!</definedName>
    <definedName name="TW_nal1204">#REF!</definedName>
    <definedName name="TW_nal1205" localSheetId="1">#REF!</definedName>
    <definedName name="TW_nal1205" localSheetId="3">#REF!</definedName>
    <definedName name="TW_nal1205" localSheetId="9">#REF!</definedName>
    <definedName name="TW_nal1205" localSheetId="15">#REF!</definedName>
    <definedName name="TW_nal1205" localSheetId="16">#REF!</definedName>
    <definedName name="TW_nal1205">#REF!</definedName>
    <definedName name="TW_nominaly" localSheetId="1">#REF!</definedName>
    <definedName name="TW_nominaly" localSheetId="3">#REF!</definedName>
    <definedName name="TW_nominaly" localSheetId="9">#REF!</definedName>
    <definedName name="TW_nominaly" localSheetId="15">#REF!</definedName>
    <definedName name="TW_nominaly" localSheetId="16">#REF!</definedName>
    <definedName name="TW_nominaly">#REF!</definedName>
    <definedName name="TW_pozab0306" localSheetId="1">#REF!</definedName>
    <definedName name="TW_pozab0306" localSheetId="3">#REF!</definedName>
    <definedName name="TW_pozab0306" localSheetId="9">#REF!</definedName>
    <definedName name="TW_pozab0306" localSheetId="15">#REF!</definedName>
    <definedName name="TW_pozab0306">#REF!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9">'[79]TW-pozabilans'!#REF!</definedName>
    <definedName name="TW_pozabil1205" localSheetId="15">'[79]TW-pozabilans'!#REF!</definedName>
    <definedName name="TW_pozabil1205" localSheetId="16">#REF!</definedName>
    <definedName name="TW_pozabil1205">'[79]TW-pozabilans'!#REF!</definedName>
    <definedName name="TW_przych1204" localSheetId="1">#REF!</definedName>
    <definedName name="TW_przych1204" localSheetId="3">#REF!</definedName>
    <definedName name="TW_przych1204" localSheetId="9">#REF!</definedName>
    <definedName name="TW_przych1204" localSheetId="15">#REF!</definedName>
    <definedName name="TW_przych1204" localSheetId="16">#REF!</definedName>
    <definedName name="TW_przych1204">#REF!</definedName>
    <definedName name="TW_przychody1205" localSheetId="1">#REF!</definedName>
    <definedName name="TW_przychody1205" localSheetId="3">#REF!</definedName>
    <definedName name="TW_przychody1205" localSheetId="9">#REF!</definedName>
    <definedName name="TW_przychody1205" localSheetId="15">#REF!</definedName>
    <definedName name="TW_przychody1205" localSheetId="16">#REF!</definedName>
    <definedName name="TW_przychody1205">#REF!</definedName>
    <definedName name="TW_rach0306" localSheetId="1">#REF!</definedName>
    <definedName name="TW_rach0306" localSheetId="3">#REF!</definedName>
    <definedName name="TW_rach0306" localSheetId="9">#REF!</definedName>
    <definedName name="TW_rach0306" localSheetId="15">#REF!</definedName>
    <definedName name="TW_rach0306">#REF!</definedName>
    <definedName name="TW_RW0305" localSheetId="1">#REF!</definedName>
    <definedName name="TW_RW0305" localSheetId="3">#REF!</definedName>
    <definedName name="TW_RW0305" localSheetId="9">#REF!</definedName>
    <definedName name="TW_RW0305" localSheetId="15">#REF!</definedName>
    <definedName name="TW_RW0305">#REF!</definedName>
    <definedName name="TW_udzieloneotrzymane" localSheetId="1">#REF!</definedName>
    <definedName name="TW_udzieloneotrzymane" localSheetId="3">#REF!</definedName>
    <definedName name="TW_udzieloneotrzymane" localSheetId="9">#REF!</definedName>
    <definedName name="TW_udzieloneotrzymane" localSheetId="15">#REF!</definedName>
    <definedName name="TW_udzieloneotrzymane" localSheetId="16">#REF!</definedName>
    <definedName name="TW_udzieloneotrzymane">#REF!</definedName>
    <definedName name="TW_zob0305" localSheetId="1">#REF!</definedName>
    <definedName name="TW_zob0305" localSheetId="3">#REF!</definedName>
    <definedName name="TW_zob0305" localSheetId="9">#REF!</definedName>
    <definedName name="TW_zob0305" localSheetId="15">#REF!</definedName>
    <definedName name="TW_zob0305" localSheetId="16">#REF!</definedName>
    <definedName name="TW_zob0305">#REF!</definedName>
    <definedName name="TW_zob0306" localSheetId="1">#REF!</definedName>
    <definedName name="TW_zob0306" localSheetId="3">#REF!</definedName>
    <definedName name="TW_zob0306" localSheetId="9">#REF!</definedName>
    <definedName name="TW_zob0306" localSheetId="15">#REF!</definedName>
    <definedName name="TW_zob0306" localSheetId="16">#REF!</definedName>
    <definedName name="TW_zob0306">#REF!</definedName>
    <definedName name="TW_zob1204" localSheetId="1">#REF!</definedName>
    <definedName name="TW_zob1204" localSheetId="3">#REF!</definedName>
    <definedName name="TW_zob1204" localSheetId="9">#REF!</definedName>
    <definedName name="TW_zob1204" localSheetId="15">#REF!</definedName>
    <definedName name="TW_zob1204" localSheetId="16">#REF!</definedName>
    <definedName name="TW_zob1204">#REF!</definedName>
    <definedName name="TW_zob1205" localSheetId="1">#REF!</definedName>
    <definedName name="TW_zob1205" localSheetId="3">#REF!</definedName>
    <definedName name="TW_zob1205" localSheetId="9">#REF!</definedName>
    <definedName name="TW_zob1205" localSheetId="15">#REF!</definedName>
    <definedName name="TW_zob1205" localSheetId="16">#REF!</definedName>
    <definedName name="TW_zob1205">#REF!</definedName>
    <definedName name="TW06_2006" localSheetId="1">#REF!</definedName>
    <definedName name="TW06_2006" localSheetId="3">#REF!</definedName>
    <definedName name="TW06_2006" localSheetId="9">#REF!</definedName>
    <definedName name="TW06_2006" localSheetId="15">#REF!</definedName>
    <definedName name="TW06_2006">#REF!</definedName>
    <definedName name="TWpozabilans" localSheetId="1">#REF!</definedName>
    <definedName name="TWpozabilans" localSheetId="3">#REF!</definedName>
    <definedName name="TWpozabilans" localSheetId="9">#REF!</definedName>
    <definedName name="TWpozabilans" localSheetId="15">#REF!</definedName>
    <definedName name="TWpozabilans">#REF!</definedName>
    <definedName name="TWrachunek_0306" localSheetId="1">#REF!</definedName>
    <definedName name="TWrachunek_0306" localSheetId="3">#REF!</definedName>
    <definedName name="TWrachunek_0306" localSheetId="9">#REF!</definedName>
    <definedName name="TWrachunek_0306" localSheetId="15">#REF!</definedName>
    <definedName name="TWrachunek_0306">#REF!</definedName>
    <definedName name="txcbdi" localSheetId="1">#REF!</definedName>
    <definedName name="txcbdi" localSheetId="3">#REF!</definedName>
    <definedName name="txcbdi" localSheetId="9">#REF!</definedName>
    <definedName name="txcbdi" localSheetId="15">#REF!</definedName>
    <definedName name="txcbdi">#REF!</definedName>
    <definedName name="txexta" localSheetId="1">#REF!</definedName>
    <definedName name="txexta" localSheetId="3">#REF!</definedName>
    <definedName name="txexta" localSheetId="9">#REF!</definedName>
    <definedName name="txexta" localSheetId="15">#REF!</definedName>
    <definedName name="txexta">#REF!</definedName>
    <definedName name="txfrdp" localSheetId="1">#REF!</definedName>
    <definedName name="txfrdp" localSheetId="3">#REF!</definedName>
    <definedName name="txfrdp" localSheetId="9">#REF!</definedName>
    <definedName name="txfrdp" localSheetId="15">#REF!</definedName>
    <definedName name="txfrdp">#REF!</definedName>
    <definedName name="txobdi" localSheetId="1">#REF!</definedName>
    <definedName name="txobdi" localSheetId="3">#REF!</definedName>
    <definedName name="txobdi" localSheetId="9">#REF!</definedName>
    <definedName name="txobdi" localSheetId="15">#REF!</definedName>
    <definedName name="txobdi">#REF!</definedName>
    <definedName name="txpala" localSheetId="1">#REF!</definedName>
    <definedName name="txpala" localSheetId="3">#REF!</definedName>
    <definedName name="txpala" localSheetId="9">#REF!</definedName>
    <definedName name="txpala" localSheetId="15">#REF!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6">#N/A</definedName>
    <definedName name="u">BS!u</definedName>
    <definedName name="uchwała_CA_1" localSheetId="1">#REF!</definedName>
    <definedName name="uchwała_CA_1" localSheetId="3">#REF!</definedName>
    <definedName name="uchwała_CA_1" localSheetId="9">#REF!</definedName>
    <definedName name="uchwała_CA_1" localSheetId="15">#REF!</definedName>
    <definedName name="uchwała_CA_1" localSheetId="16">#REF!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6" hidden="1">{"'BZ SA P&amp;l (fORECAST)'!$A$1:$BR$26"}</definedName>
    <definedName name="udz_m" hidden="1">{"'BZ SA P&amp;l (fORECAST)'!$A$1:$BR$26"}</definedName>
    <definedName name="unamff" localSheetId="1">#REF!</definedName>
    <definedName name="unamff" localSheetId="3">#REF!</definedName>
    <definedName name="unamff" localSheetId="9">#REF!</definedName>
    <definedName name="unamff" localSheetId="15">#REF!</definedName>
    <definedName name="unamff">#REF!</definedName>
    <definedName name="USD" localSheetId="1">#REF!</definedName>
    <definedName name="USD" localSheetId="3">#REF!</definedName>
    <definedName name="USD" localSheetId="9">#REF!</definedName>
    <definedName name="USD" localSheetId="15">#REF!</definedName>
    <definedName name="USD">#REF!</definedName>
    <definedName name="utrata_wartości" localSheetId="1">#REF!</definedName>
    <definedName name="utrata_wartości" localSheetId="3">#REF!</definedName>
    <definedName name="utrata_wartości" localSheetId="9">#REF!</definedName>
    <definedName name="utrata_wartości" localSheetId="15">#REF!</definedName>
    <definedName name="utrata_wartości">#REF!</definedName>
    <definedName name="uu" localSheetId="1">BS!uu</definedName>
    <definedName name="uu" localSheetId="0">#N/A</definedName>
    <definedName name="uu" localSheetId="3">'Przychody prowizyjne'!uu</definedName>
    <definedName name="uu" localSheetId="16">#N/A</definedName>
    <definedName name="uu">BS!uu</definedName>
    <definedName name="uuu" localSheetId="1">BS!uuu</definedName>
    <definedName name="uuu" localSheetId="0">#N/A</definedName>
    <definedName name="uuu" localSheetId="3">'Przychody prowizyjne'!uuu</definedName>
    <definedName name="uuu" localSheetId="16">#N/A</definedName>
    <definedName name="uuu">BS!uuu</definedName>
    <definedName name="uuuu" localSheetId="1">BS!uuuu</definedName>
    <definedName name="uuuu" localSheetId="0">#N/A</definedName>
    <definedName name="uuuu" localSheetId="3">'Przychody prowizyjne'!uuuu</definedName>
    <definedName name="uuuu" localSheetId="16">#N/A</definedName>
    <definedName name="uuuu">BS!uuuu</definedName>
    <definedName name="uuuuuu" localSheetId="1">BS!uuuuuu</definedName>
    <definedName name="uuuuuu" localSheetId="0">#N/A</definedName>
    <definedName name="uuuuuu" localSheetId="3">'Przychody prowizyjne'!uuuuuu</definedName>
    <definedName name="uuuuuu" localSheetId="16">#N/A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6">#N/A</definedName>
    <definedName name="vv">BS!vv</definedName>
    <definedName name="vvv" localSheetId="1">BS!vvv</definedName>
    <definedName name="vvv" localSheetId="0">#N/A</definedName>
    <definedName name="vvv" localSheetId="3">'Przychody prowizyjne'!vvv</definedName>
    <definedName name="vvv" localSheetId="16">#N/A</definedName>
    <definedName name="vvv">BS!vvv</definedName>
    <definedName name="Wartości_niematerialne_07" localSheetId="1">#REF!</definedName>
    <definedName name="Wartości_niematerialne_07" localSheetId="3">#REF!</definedName>
    <definedName name="Wartości_niematerialne_07" localSheetId="9">#REF!</definedName>
    <definedName name="Wartości_niematerialne_07" localSheetId="15">#REF!</definedName>
    <definedName name="Wartości_niematerialne_07" localSheetId="16">#REF!</definedName>
    <definedName name="Wartości_niematerialne_07">#REF!</definedName>
    <definedName name="Wartości_niematerialne_08" localSheetId="1">#REF!</definedName>
    <definedName name="Wartości_niematerialne_08" localSheetId="3">#REF!</definedName>
    <definedName name="Wartości_niematerialne_08" localSheetId="9">#REF!</definedName>
    <definedName name="Wartości_niematerialne_08" localSheetId="15">#REF!</definedName>
    <definedName name="Wartości_niematerialne_08" localSheetId="16">#REF!</definedName>
    <definedName name="Wartości_niematerialne_08">#REF!</definedName>
    <definedName name="warunkowe" localSheetId="1">#REF!</definedName>
    <definedName name="warunkowe" localSheetId="3">#REF!</definedName>
    <definedName name="warunkowe" localSheetId="9">#REF!</definedName>
    <definedName name="warunkowe" localSheetId="15">#REF!</definedName>
    <definedName name="warunkowe">#REF!</definedName>
    <definedName name="WB_0606" localSheetId="1">#REF!</definedName>
    <definedName name="WB_0606" localSheetId="3">#REF!</definedName>
    <definedName name="WB_0606" localSheetId="9">#REF!</definedName>
    <definedName name="WB_0606" localSheetId="15">#REF!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6">#N/A</definedName>
    <definedName name="wbk">BS!wbk</definedName>
    <definedName name="WBK2000M" localSheetId="1">#REF!</definedName>
    <definedName name="WBK2000M" localSheetId="3">#REF!</definedName>
    <definedName name="WBK2000M" localSheetId="9">#REF!</definedName>
    <definedName name="WBK2000M" localSheetId="15">#REF!</definedName>
    <definedName name="WBK2000M">#REF!</definedName>
    <definedName name="WBK2000Y" localSheetId="1">#REF!</definedName>
    <definedName name="WBK2000Y" localSheetId="3">#REF!</definedName>
    <definedName name="WBK2000Y" localSheetId="9">#REF!</definedName>
    <definedName name="WBK2000Y" localSheetId="15">#REF!</definedName>
    <definedName name="WBK2000Y">#REF!</definedName>
    <definedName name="WBK2001M" localSheetId="1">#REF!</definedName>
    <definedName name="WBK2001M" localSheetId="3">#REF!</definedName>
    <definedName name="WBK2001M" localSheetId="9">#REF!</definedName>
    <definedName name="WBK2001M" localSheetId="15">#REF!</definedName>
    <definedName name="WBK2001M">#REF!</definedName>
    <definedName name="WBK2001Y" localSheetId="1">#REF!</definedName>
    <definedName name="WBK2001Y" localSheetId="3">#REF!</definedName>
    <definedName name="WBK2001Y" localSheetId="9">#REF!</definedName>
    <definedName name="WBK2001Y" localSheetId="15">#REF!</definedName>
    <definedName name="WBK2001Y">#REF!</definedName>
    <definedName name="wbkbz" localSheetId="1">#N/A</definedName>
    <definedName name="wbkbz" localSheetId="0">#N/A</definedName>
    <definedName name="wbkbz" localSheetId="3">'Przychody prowizyjne'!wbkbz</definedName>
    <definedName name="wbkbz" localSheetId="16">#N/A</definedName>
    <definedName name="wbkbz">'Przychody prowizyjne'!wbkbz</definedName>
    <definedName name="WBKCU2000M" localSheetId="1">#REF!</definedName>
    <definedName name="WBKCU2000M" localSheetId="3">#REF!</definedName>
    <definedName name="WBKCU2000M" localSheetId="9">#REF!</definedName>
    <definedName name="WBKCU2000M" localSheetId="15">#REF!</definedName>
    <definedName name="WBKCU2000M">#REF!</definedName>
    <definedName name="WBKCU2000Y" localSheetId="1">#REF!</definedName>
    <definedName name="WBKCU2000Y" localSheetId="3">#REF!</definedName>
    <definedName name="WBKCU2000Y" localSheetId="9">#REF!</definedName>
    <definedName name="WBKCU2000Y" localSheetId="15">#REF!</definedName>
    <definedName name="WBKCU2000Y">#REF!</definedName>
    <definedName name="WBKCU2001M" localSheetId="1">#REF!</definedName>
    <definedName name="WBKCU2001M" localSheetId="3">#REF!</definedName>
    <definedName name="WBKCU2001M" localSheetId="9">#REF!</definedName>
    <definedName name="WBKCU2001M" localSheetId="15">#REF!</definedName>
    <definedName name="WBKCU2001M">#REF!</definedName>
    <definedName name="WBKCU2001Y" localSheetId="1">#REF!</definedName>
    <definedName name="WBKCU2001Y" localSheetId="3">#REF!</definedName>
    <definedName name="WBKCU2001Y" localSheetId="9">#REF!</definedName>
    <definedName name="WBKCU2001Y" localSheetId="15">#REF!</definedName>
    <definedName name="WBKCU2001Y">#REF!</definedName>
    <definedName name="wczytanepliki">'[24]wczytane pliki'!$A$1:$A$70</definedName>
    <definedName name="we" localSheetId="1">#REF!</definedName>
    <definedName name="we" localSheetId="3">#REF!</definedName>
    <definedName name="we" localSheetId="9">#REF!</definedName>
    <definedName name="we" localSheetId="15">#REF!</definedName>
    <definedName name="we">#REF!</definedName>
    <definedName name="wersja" localSheetId="1">#REF!</definedName>
    <definedName name="wersja" localSheetId="3">#REF!</definedName>
    <definedName name="wersja" localSheetId="9">#REF!</definedName>
    <definedName name="wersja" localSheetId="15">#REF!</definedName>
    <definedName name="wersja">#REF!</definedName>
    <definedName name="wf">#N/A</definedName>
    <definedName name="Write.off_TP_Collective.Imp" localSheetId="1">#REF!</definedName>
    <definedName name="Write.off_TP_Collective.Imp" localSheetId="3">#REF!</definedName>
    <definedName name="Write.off_TP_Collective.Imp" localSheetId="9">#REF!</definedName>
    <definedName name="Write.off_TP_Collective.Imp" localSheetId="15">#REF!</definedName>
    <definedName name="Write.off_TP_Collective.Imp">#REF!</definedName>
    <definedName name="Write.off_TP_Individual.Imp" localSheetId="1">#REF!</definedName>
    <definedName name="Write.off_TP_Individual.Imp" localSheetId="3">#REF!</definedName>
    <definedName name="Write.off_TP_Individual.Imp" localSheetId="9">#REF!</definedName>
    <definedName name="Write.off_TP_Individual.Imp" localSheetId="15">#REF!</definedName>
    <definedName name="Write.off_TP_Individual.Imp">#REF!</definedName>
    <definedName name="Written.Back_Off.Bal.linie.kredytowe_Collective.Imp" localSheetId="1">#REF!</definedName>
    <definedName name="Written.Back_Off.Bal.linie.kredytowe_Collective.Imp" localSheetId="3">#REF!</definedName>
    <definedName name="Written.Back_Off.Bal.linie.kredytowe_Collective.Imp" localSheetId="9">#REF!</definedName>
    <definedName name="Written.Back_Off.Bal.linie.kredytowe_Collective.Imp" localSheetId="15">#REF!</definedName>
    <definedName name="Written.Back_Off.Bal.linie.kredytowe_Collective.Imp">#REF!</definedName>
    <definedName name="Written.Back_Off.Bal.linie.kredytowe_IBNR" localSheetId="1">#REF!</definedName>
    <definedName name="Written.Back_Off.Bal.linie.kredytowe_IBNR" localSheetId="3">#REF!</definedName>
    <definedName name="Written.Back_Off.Bal.linie.kredytowe_IBNR" localSheetId="9">#REF!</definedName>
    <definedName name="Written.Back_Off.Bal.linie.kredytowe_IBNR" localSheetId="15">#REF!</definedName>
    <definedName name="Written.Back_Off.Bal.linie.kredytowe_IBNR">#REF!</definedName>
    <definedName name="Written.Back_Off.Bal.linie.kredytowe_Individual.Imp" localSheetId="1">#REF!</definedName>
    <definedName name="Written.Back_Off.Bal.linie.kredytowe_Individual.Imp" localSheetId="3">#REF!</definedName>
    <definedName name="Written.Back_Off.Bal.linie.kredytowe_Individual.Imp" localSheetId="9">#REF!</definedName>
    <definedName name="Written.Back_Off.Bal.linie.kredytowe_Individual.Imp" localSheetId="15">#REF!</definedName>
    <definedName name="Written.Back_Off.Bal.linie.kredytowe_Individual.Imp">#REF!</definedName>
    <definedName name="Written.Back_Off.Bal.udziel.gwarancje_Collective.Imp" localSheetId="1">#REF!</definedName>
    <definedName name="Written.Back_Off.Bal.udziel.gwarancje_Collective.Imp" localSheetId="3">#REF!</definedName>
    <definedName name="Written.Back_Off.Bal.udziel.gwarancje_Collective.Imp" localSheetId="9">#REF!</definedName>
    <definedName name="Written.Back_Off.Bal.udziel.gwarancje_Collective.Imp" localSheetId="15">#REF!</definedName>
    <definedName name="Written.Back_Off.Bal.udziel.gwarancje_Collective.Imp">#REF!</definedName>
    <definedName name="Written.Back_Off.Bal.udziel.gwarancje_IBNR" localSheetId="1">#REF!</definedName>
    <definedName name="Written.Back_Off.Bal.udziel.gwarancje_IBNR" localSheetId="3">#REF!</definedName>
    <definedName name="Written.Back_Off.Bal.udziel.gwarancje_IBNR" localSheetId="9">#REF!</definedName>
    <definedName name="Written.Back_Off.Bal.udziel.gwarancje_IBNR" localSheetId="15">#REF!</definedName>
    <definedName name="Written.Back_Off.Bal.udziel.gwarancje_IBNR">#REF!</definedName>
    <definedName name="Written.Back_Off.Bal.udziel.gwarancje_Individual.Imp" localSheetId="1">#REF!</definedName>
    <definedName name="Written.Back_Off.Bal.udziel.gwarancje_Individual.Imp" localSheetId="3">#REF!</definedName>
    <definedName name="Written.Back_Off.Bal.udziel.gwarancje_Individual.Imp" localSheetId="9">#REF!</definedName>
    <definedName name="Written.Back_Off.Bal.udziel.gwarancje_Individual.Imp" localSheetId="15">#REF!</definedName>
    <definedName name="Written.Back_Off.Bal.udziel.gwarancje_Individual.Imp">#REF!</definedName>
    <definedName name="Written.Back_TP_Collective.Imp" localSheetId="1">#REF!</definedName>
    <definedName name="Written.Back_TP_Collective.Imp" localSheetId="3">#REF!</definedName>
    <definedName name="Written.Back_TP_Collective.Imp" localSheetId="9">#REF!</definedName>
    <definedName name="Written.Back_TP_Collective.Imp" localSheetId="15">#REF!</definedName>
    <definedName name="Written.Back_TP_Collective.Imp">#REF!</definedName>
    <definedName name="Written.Back_TP_IBNR" localSheetId="1">#REF!</definedName>
    <definedName name="Written.Back_TP_IBNR" localSheetId="3">#REF!</definedName>
    <definedName name="Written.Back_TP_IBNR" localSheetId="9">#REF!</definedName>
    <definedName name="Written.Back_TP_IBNR" localSheetId="15">#REF!</definedName>
    <definedName name="Written.Back_TP_IBNR">#REF!</definedName>
    <definedName name="Written.Back_TP_Individual.Imp" localSheetId="1">#REF!</definedName>
    <definedName name="Written.Back_TP_Individual.Imp" localSheetId="3">#REF!</definedName>
    <definedName name="Written.Back_TP_Individual.Imp" localSheetId="9">#REF!</definedName>
    <definedName name="Written.Back_TP_Individual.Imp" localSheetId="15">#REF!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6">#N/A</definedName>
    <definedName name="ww">BS!ww</definedName>
    <definedName name="www" localSheetId="1">BS!www</definedName>
    <definedName name="www" localSheetId="0">#N/A</definedName>
    <definedName name="www" localSheetId="3">'Przychody prowizyjne'!www</definedName>
    <definedName name="www" localSheetId="16">#N/A</definedName>
    <definedName name="www">BS!www</definedName>
    <definedName name="WYBRANE_DANE" localSheetId="1">#REF!</definedName>
    <definedName name="WYBRANE_DANE" localSheetId="3">#REF!</definedName>
    <definedName name="WYBRANE_DANE" localSheetId="9">#REF!</definedName>
    <definedName name="WYBRANE_DANE" localSheetId="15">#REF!</definedName>
    <definedName name="WYBRANE_DANE" localSheetId="16">#REF!</definedName>
    <definedName name="WYBRANE_DANE">#REF!</definedName>
    <definedName name="wydruk" localSheetId="1">#REF!</definedName>
    <definedName name="wydruk" localSheetId="3">#REF!</definedName>
    <definedName name="wydruk" localSheetId="9">#REF!</definedName>
    <definedName name="wydruk" localSheetId="15">#REF!</definedName>
    <definedName name="wydruk" localSheetId="16">#REF!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1">#REF!</definedName>
    <definedName name="wymogi" localSheetId="3">#REF!</definedName>
    <definedName name="wymogi" localSheetId="9">#REF!</definedName>
    <definedName name="wymogi" localSheetId="15">#REF!</definedName>
    <definedName name="wymogi">#REF!</definedName>
    <definedName name="wymogi09" localSheetId="1">#REF!</definedName>
    <definedName name="wymogi09" localSheetId="3">#REF!</definedName>
    <definedName name="wymogi09" localSheetId="9">#REF!</definedName>
    <definedName name="wymogi09" localSheetId="15">#REF!</definedName>
    <definedName name="wymogi09">#REF!</definedName>
    <definedName name="wymogi122008" localSheetId="1">#REF!</definedName>
    <definedName name="wymogi122008" localSheetId="3">#REF!</definedName>
    <definedName name="wymogi122008" localSheetId="9">#REF!</definedName>
    <definedName name="wymogi122008" localSheetId="15">#REF!</definedName>
    <definedName name="wymogi122008">#REF!</definedName>
    <definedName name="wymogi2" localSheetId="1">#REF!</definedName>
    <definedName name="wymogi2" localSheetId="3">#REF!</definedName>
    <definedName name="wymogi2" localSheetId="9">#REF!</definedName>
    <definedName name="wymogi2" localSheetId="15">#REF!</definedName>
    <definedName name="wymogi2">#REF!</definedName>
    <definedName name="WynagrCzłZarz" localSheetId="1">#REF!</definedName>
    <definedName name="WynagrCzłZarz" localSheetId="3">#REF!</definedName>
    <definedName name="WynagrCzłZarz" localSheetId="9">#REF!</definedName>
    <definedName name="WynagrCzłZarz" localSheetId="15">#REF!</definedName>
    <definedName name="WynagrCzłZarz" localSheetId="16">#REF!</definedName>
    <definedName name="WynagrCzłZarz">#REF!</definedName>
    <definedName name="WynagRN2008" localSheetId="1">#REF!</definedName>
    <definedName name="WynagRN2008" localSheetId="3">#REF!</definedName>
    <definedName name="WynagRN2008" localSheetId="9">#REF!</definedName>
    <definedName name="WynagRN2008" localSheetId="15">#REF!</definedName>
    <definedName name="WynagRN2008" localSheetId="16">#REF!</definedName>
    <definedName name="WynagRN2008">#REF!</definedName>
    <definedName name="WynagRN2010" localSheetId="1">#REF!</definedName>
    <definedName name="WynagRN2010" localSheetId="3">#REF!</definedName>
    <definedName name="WynagRN2010" localSheetId="9">#REF!</definedName>
    <definedName name="WynagRN2010" localSheetId="15">#REF!</definedName>
    <definedName name="WynagRN2010" localSheetId="16">#REF!</definedName>
    <definedName name="WynagRN2010">#REF!</definedName>
    <definedName name="WynagrRN" localSheetId="1">#REF!</definedName>
    <definedName name="WynagrRN" localSheetId="3">#REF!</definedName>
    <definedName name="WynagrRN" localSheetId="9">#REF!</definedName>
    <definedName name="WynagrRN" localSheetId="15">#REF!</definedName>
    <definedName name="WynagrRN" localSheetId="16">#REF!</definedName>
    <definedName name="WynagrRN">#REF!</definedName>
    <definedName name="WynagrRN2009" localSheetId="1">#REF!</definedName>
    <definedName name="WynagrRN2009" localSheetId="3">#REF!</definedName>
    <definedName name="WynagrRN2009" localSheetId="9">#REF!</definedName>
    <definedName name="WynagrRN2009" localSheetId="15">#REF!</definedName>
    <definedName name="WynagrRN2009" localSheetId="16">#REF!</definedName>
    <definedName name="WynagrRN2009">#REF!</definedName>
    <definedName name="WynagrZarzad2010" localSheetId="1">#REF!</definedName>
    <definedName name="WynagrZarzad2010" localSheetId="3">#REF!</definedName>
    <definedName name="WynagrZarzad2010" localSheetId="9">#REF!</definedName>
    <definedName name="WynagrZarzad2010" localSheetId="15">#REF!</definedName>
    <definedName name="WynagrZarzad2010" localSheetId="16">#REF!</definedName>
    <definedName name="WynagrZarzad2010">#REF!</definedName>
    <definedName name="WynagZarz2008" localSheetId="1">#REF!</definedName>
    <definedName name="WynagZarz2008" localSheetId="3">#REF!</definedName>
    <definedName name="WynagZarz2008" localSheetId="9">#REF!</definedName>
    <definedName name="WynagZarz2008" localSheetId="15">#REF!</definedName>
    <definedName name="WynagZarz2008" localSheetId="16">#REF!</definedName>
    <definedName name="WynagZarz2008">#REF!</definedName>
    <definedName name="Wynik_handlowy" localSheetId="1">#REF!</definedName>
    <definedName name="Wynik_handlowy" localSheetId="3">#REF!</definedName>
    <definedName name="Wynik_handlowy" localSheetId="9">#REF!</definedName>
    <definedName name="Wynik_handlowy" localSheetId="15">#REF!</definedName>
    <definedName name="Wynik_handlowy" localSheetId="16">#REF!</definedName>
    <definedName name="Wynik_handlowy">#REF!</definedName>
    <definedName name="Wynik_na_inwestycyjnych_aktywach_finansowych" localSheetId="1">#REF!</definedName>
    <definedName name="Wynik_na_inwestycyjnych_aktywach_finansowych" localSheetId="3">#REF!</definedName>
    <definedName name="Wynik_na_inwestycyjnych_aktywach_finansowych" localSheetId="9">#REF!</definedName>
    <definedName name="Wynik_na_inwestycyjnych_aktywach_finansowych" localSheetId="15">#REF!</definedName>
    <definedName name="Wynik_na_inwestycyjnych_aktywach_finansowych">#REF!</definedName>
    <definedName name="Wynik_na_inwestycyjnym" localSheetId="1">#REF!</definedName>
    <definedName name="Wynik_na_inwestycyjnym" localSheetId="3">#REF!</definedName>
    <definedName name="Wynik_na_inwestycyjnym" localSheetId="9">#REF!</definedName>
    <definedName name="Wynik_na_inwestycyjnym" localSheetId="15">#REF!</definedName>
    <definedName name="Wynik_na_inwestycyjnym" localSheetId="16">#REF!</definedName>
    <definedName name="Wynik_na_inwestycyjnym">#REF!</definedName>
    <definedName name="Wynik_na_sprzedaży" localSheetId="1">#REF!</definedName>
    <definedName name="Wynik_na_sprzedaży" localSheetId="3">#REF!</definedName>
    <definedName name="Wynik_na_sprzedaży" localSheetId="9">#REF!</definedName>
    <definedName name="Wynik_na_sprzedaży" localSheetId="15">#REF!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6">#N/A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hidden="1">{"'BZ SA P&amp;l (fORECAST)'!$A$1:$BR$26"}</definedName>
    <definedName name="Z_125C78BA_D867_47D1_A11F_3136D301DF29_.wvu.PrintArea" localSheetId="1" hidden="1">BS!$C$1:$D$49</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2" hidden="1">'Aktywa i zobow. fin. do obrotu'!$M:$P</definedName>
    <definedName name="Z_12F8D032_8143_430B_8DFF_852E8796C402_.wvu.Cols" localSheetId="3" hidden="1">'Przychody prowizyjne'!$L:$N</definedName>
    <definedName name="Z_12F8D032_8143_430B_8DFF_852E8796C402_.wvu.Rows" localSheetId="1" hidden="1">BS!$52:$52</definedName>
    <definedName name="Z_12F8D032_8143_430B_8DFF_852E8796C402_.wvu.Rows" localSheetId="0" hidden="1">'P&amp;L'!$34:$54</definedName>
    <definedName name="Z_1DA1E639_C769_4176_9561_FF9CB01F8119_.wvu.Cols" localSheetId="3" hidden="1">'Przychody prowizyjne'!#REF!</definedName>
    <definedName name="Z_25FAB884_5E17_4008_8139_33D910C7DEFE_.wvu.PrintArea" localSheetId="1" hidden="1">BS!$A$1:$P$50</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7267270_6A97_4850_9DB6_FE6B399379AA_.wvu.Cols" localSheetId="11" hidden="1">'Należn. i zob. od banków'!$L:$R</definedName>
    <definedName name="Z_57267270_6A97_4850_9DB6_FE6B399379AA_.wvu.Cols" localSheetId="3" hidden="1">'Przychody prowizyjne'!$C:$I</definedName>
    <definedName name="Z_6587DC74_DEB6_4452_A434_417A9595CDDC_.wvu.Cols" localSheetId="0" hidden="1">'P&amp;L'!$D:$D</definedName>
    <definedName name="Z_6587DC74_DEB6_4452_A434_417A9595CDDC_.wvu.Rows" localSheetId="1" hidden="1">BS!$52:$52</definedName>
    <definedName name="Z_6587DC74_DEB6_4452_A434_417A9595CDDC_.wvu.Rows" localSheetId="0" hidden="1">'P&amp;L'!$34:$54</definedName>
    <definedName name="Z_687A4863_1825_4D63_B732_E76682E6DE4F_.wvu.Cols" localSheetId="12" hidden="1">'Aktywa i zobow. fin. do obrotu'!$M:$P</definedName>
    <definedName name="Z_687A4863_1825_4D63_B732_E76682E6DE4F_.wvu.PrintArea" localSheetId="1" hidden="1">BS!$A$1:$P$50</definedName>
    <definedName name="Z_6FC4F419_D6A7_4464_B173_C159EEEB0972_.wvu.Cols" localSheetId="4" hidden="1">'Koszty działania razem'!#REF!</definedName>
    <definedName name="Z_6FC4F419_D6A7_4464_B173_C159EEEB0972_.wvu.PrintArea" localSheetId="4" hidden="1">'Koszty działania razem'!$B$1:$B$34</definedName>
    <definedName name="Z_6FC4F419_D6A7_4464_B173_C159EEEB0972_.wvu.Rows" localSheetId="4" hidden="1">'Koszty działania razem'!#REF!</definedName>
    <definedName name="Z_8141A707_CDB7_4A89_B298_05004AFA9E8D_.wvu.PrintArea" localSheetId="3" hidden="1">'Przychody prowizyjne'!$B$2:$B$53</definedName>
    <definedName name="Z_899D69CD_4B7E_42BC_9944_5BD922EB798C_.wvu.Cols" localSheetId="3" hidden="1">'Przychody prowizyjne'!$C:$K</definedName>
    <definedName name="Z_899D69CD_4B7E_42BC_9944_5BD922EB798C_.wvu.PrintArea" localSheetId="1" hidden="1">BS!$A$1:$P$49</definedName>
    <definedName name="Z_8DA78CF1_615A_4626_9893_6751995631A4_.wvu.PrintArea" localSheetId="1" hidden="1">BS!$A$1:$P$50</definedName>
    <definedName name="Z_9788B417_CC07_4FDA_845B_D10161BBB5F4_.wvu.Rows" localSheetId="18" hidden="1">'Wybrane dane niefinansowe '!#REF!,'Wybrane dane niefinansowe '!#REF!</definedName>
    <definedName name="Z_9AF4A83C_CF57_4B40_8A74_6A0EA6C2FE5C_.wvu.PrintArea" localSheetId="1" hidden="1">BS!$A$1:$P$50</definedName>
    <definedName name="Z_A" localSheetId="1">BS!Z_A</definedName>
    <definedName name="Z_A" localSheetId="0">#N/A</definedName>
    <definedName name="Z_A" localSheetId="3">'Przychody prowizyjne'!Z_A</definedName>
    <definedName name="Z_A" localSheetId="16">#N/A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BS!$C$1:$D$49</definedName>
    <definedName name="Z_EB23FC34_EB9F_4A12_8CA9_C3B8F6F151C1_.wvu.PrintArea" localSheetId="0" hidden="1">'P&amp;L'!$B$1:$D$30</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BS!$22:$22,BS!#REF!,BS!#REF!</definedName>
    <definedName name="Z_ED54A16F_4B72_4859_9335_463F05020B50_.wvu.PrintArea" localSheetId="1" hidden="1">BS!$C$1:$D$49</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1" hidden="1">#REF!</definedName>
    <definedName name="Z_FA69919D_DCBB_46D3_BC60_A39B8788200A_.wvu.Cols" localSheetId="3" hidden="1">#REF!</definedName>
    <definedName name="Z_FA69919D_DCBB_46D3_BC60_A39B8788200A_.wvu.Cols" localSheetId="9" hidden="1">#REF!</definedName>
    <definedName name="Z_FA69919D_DCBB_46D3_BC60_A39B8788200A_.wvu.Cols" localSheetId="15" hidden="1">#REF!</definedName>
    <definedName name="Z_FA69919D_DCBB_46D3_BC60_A39B8788200A_.wvu.Cols" hidden="1">#REF!</definedName>
    <definedName name="Zabezpieczające_pochodne" localSheetId="1">'[69]noty bilans 2'!#REF!</definedName>
    <definedName name="Zabezpieczające_pochodne" localSheetId="4">'[69]noty bilans 2'!#REF!</definedName>
    <definedName name="Zabezpieczające_pochodne" localSheetId="3">'[69]noty bilans 2'!#REF!</definedName>
    <definedName name="Zabezpieczające_pochodne" localSheetId="9">'[69]noty bilans 2'!#REF!</definedName>
    <definedName name="Zabezpieczające_pochodne" localSheetId="15">'[69]noty bilans 2'!#REF!</definedName>
    <definedName name="Zabezpieczające_pochodne" localSheetId="16">[18]podatek!#REF!</definedName>
    <definedName name="Zabezpieczające_pochodne">'[69]noty bilans 2'!#REF!</definedName>
    <definedName name="Zabezpieczające_pochodne_instrumenty_finansowe" localSheetId="1">#REF!</definedName>
    <definedName name="Zabezpieczające_pochodne_instrumenty_finansowe" localSheetId="3">#REF!</definedName>
    <definedName name="Zabezpieczające_pochodne_instrumenty_finansowe" localSheetId="9">#REF!</definedName>
    <definedName name="Zabezpieczające_pochodne_instrumenty_finansowe" localSheetId="15">#REF!</definedName>
    <definedName name="Zabezpieczające_pochodne_instrumenty_finansowe">#REF!</definedName>
    <definedName name="Zadanie_inwestycyjne" localSheetId="1">#REF!</definedName>
    <definedName name="Zadanie_inwestycyjne" localSheetId="3">#REF!</definedName>
    <definedName name="Zadanie_inwestycyjne" localSheetId="9">#REF!</definedName>
    <definedName name="Zadanie_inwestycyjne" localSheetId="15">#REF!</definedName>
    <definedName name="Zadanie_inwestycyjne">#REF!</definedName>
    <definedName name="Zmiana_stanu_inwestycji_utrzymywanych_do_terminu_zapadalności" localSheetId="1">#REF!</definedName>
    <definedName name="Zmiana_stanu_inwestycji_utrzymywanych_do_terminu_zapadalności" localSheetId="3">#REF!</definedName>
    <definedName name="Zmiana_stanu_inwestycji_utrzymywanych_do_terminu_zapadalności" localSheetId="9">#REF!</definedName>
    <definedName name="Zmiana_stanu_inwestycji_utrzymywanych_do_terminu_zapadalności" localSheetId="15">#REF!</definedName>
    <definedName name="Zmiana_stanu_inwestycji_utrzymywanych_do_terminu_zapadalności" localSheetId="16">#REF!</definedName>
    <definedName name="Zmiana_stanu_inwestycji_utrzymywanych_do_terminu_zapadalności">#REF!</definedName>
    <definedName name="Zmiana_stanu_inwestycyjnych_07" localSheetId="1">#REF!</definedName>
    <definedName name="Zmiana_stanu_inwestycyjnych_07" localSheetId="3">#REF!</definedName>
    <definedName name="Zmiana_stanu_inwestycyjnych_07" localSheetId="9">#REF!</definedName>
    <definedName name="Zmiana_stanu_inwestycyjnych_07" localSheetId="15">#REF!</definedName>
    <definedName name="Zmiana_stanu_inwestycyjnych_07" localSheetId="16">#REF!</definedName>
    <definedName name="Zmiana_stanu_inwestycyjnych_07">#REF!</definedName>
    <definedName name="Zmiana_stanu_inwestycyjnych_08" localSheetId="1">#REF!</definedName>
    <definedName name="Zmiana_stanu_inwestycyjnych_08" localSheetId="3">#REF!</definedName>
    <definedName name="Zmiana_stanu_inwestycyjnych_08" localSheetId="9">#REF!</definedName>
    <definedName name="Zmiana_stanu_inwestycyjnych_08" localSheetId="15">#REF!</definedName>
    <definedName name="Zmiana_stanu_inwestycyjnych_08" localSheetId="16">#REF!</definedName>
    <definedName name="Zmiana_stanu_inwestycyjnych_08">#REF!</definedName>
    <definedName name="Zmiana_stanu_inwestycyjnych_aktywów_finansowych" localSheetId="1">#REF!</definedName>
    <definedName name="Zmiana_stanu_inwestycyjnych_aktywów_finansowych" localSheetId="3">#REF!</definedName>
    <definedName name="Zmiana_stanu_inwestycyjnych_aktywów_finansowych" localSheetId="9">#REF!</definedName>
    <definedName name="Zmiana_stanu_inwestycyjnych_aktywów_finansowych" localSheetId="15">#REF!</definedName>
    <definedName name="Zmiana_stanu_inwestycyjnych_aktywów_finansowych">#REF!</definedName>
    <definedName name="Zmiana_stanu_rezerw" localSheetId="1">#REF!</definedName>
    <definedName name="Zmiana_stanu_rezerw" localSheetId="3">#REF!</definedName>
    <definedName name="Zmiana_stanu_rezerw" localSheetId="9">#REF!</definedName>
    <definedName name="Zmiana_stanu_rezerw" localSheetId="15">#REF!</definedName>
    <definedName name="Zmiana_stanu_rezerw" localSheetId="16">#REF!</definedName>
    <definedName name="Zmiana_stanu_rezerw">#REF!</definedName>
    <definedName name="Zmianawplanie" localSheetId="1">#REF!</definedName>
    <definedName name="Zmianawplanie" localSheetId="3">#REF!</definedName>
    <definedName name="Zmianawplanie" localSheetId="9">#REF!</definedName>
    <definedName name="Zmianawplanie" localSheetId="15">#REF!</definedName>
    <definedName name="Zmianawplanie" localSheetId="16">#REF!</definedName>
    <definedName name="Zmianawplanie">#REF!</definedName>
    <definedName name="zmienna" localSheetId="1">#REF!</definedName>
    <definedName name="zmienna" localSheetId="3">#REF!</definedName>
    <definedName name="zmienna" localSheetId="9">#REF!</definedName>
    <definedName name="zmienna" localSheetId="15">#REF!</definedName>
    <definedName name="zmienna" localSheetId="16">#REF!</definedName>
    <definedName name="zmienna">#REF!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9">'[79]TW-pozabilans'!#REF!</definedName>
    <definedName name="zobow.warunkowe2004" localSheetId="15">'[79]TW-pozabilans'!#REF!</definedName>
    <definedName name="zobow.warunkowe2004" localSheetId="16">#REF!</definedName>
    <definedName name="zobow.warunkowe2004">'[79]TW-pozabilans'!#REF!</definedName>
    <definedName name="Zobowiązania_warunkowe_udzielone_i_otrzymane" localSheetId="1">#REF!</definedName>
    <definedName name="Zobowiązania_warunkowe_udzielone_i_otrzymane" localSheetId="3">#REF!</definedName>
    <definedName name="Zobowiązania_warunkowe_udzielone_i_otrzymane" localSheetId="9">#REF!</definedName>
    <definedName name="Zobowiązania_warunkowe_udzielone_i_otrzymane" localSheetId="15">#REF!</definedName>
    <definedName name="Zobowiązania_warunkowe_udzielone_i_otrzymane">#REF!</definedName>
    <definedName name="Zobowiązania_wobec_banków" localSheetId="1">#REF!</definedName>
    <definedName name="Zobowiązania_wobec_banków" localSheetId="3">#REF!</definedName>
    <definedName name="Zobowiązania_wobec_banków" localSheetId="9">#REF!</definedName>
    <definedName name="Zobowiązania_wobec_banków" localSheetId="15">#REF!</definedName>
    <definedName name="Zobowiązania_wobec_banków" localSheetId="16">#REF!</definedName>
    <definedName name="Zobowiązania_wobec_banków">#REF!</definedName>
    <definedName name="Zobowiązania_wobec_banku_centralnego" localSheetId="1">#REF!</definedName>
    <definedName name="Zobowiązania_wobec_banku_centralnego" localSheetId="3">#REF!</definedName>
    <definedName name="Zobowiązania_wobec_banku_centralnego" localSheetId="9">#REF!</definedName>
    <definedName name="Zobowiązania_wobec_banku_centralnego" localSheetId="15">#REF!</definedName>
    <definedName name="Zobowiązania_wobec_banku_centralnego" localSheetId="16">#REF!</definedName>
    <definedName name="Zobowiązania_wobec_banku_centralnego">#REF!</definedName>
    <definedName name="Zobowiązania_wobec_klientów" localSheetId="1">#REF!</definedName>
    <definedName name="Zobowiązania_wobec_klientów" localSheetId="3">#REF!</definedName>
    <definedName name="Zobowiązania_wobec_klientów" localSheetId="9">#REF!</definedName>
    <definedName name="Zobowiązania_wobec_klientów" localSheetId="15">#REF!</definedName>
    <definedName name="Zobowiązania_wobec_klientów" localSheetId="16">#REF!</definedName>
    <definedName name="Zobowiązania_wobec_klientów">#REF!</definedName>
    <definedName name="zorba_konw" localSheetId="1">#REF!</definedName>
    <definedName name="zorba_konw" localSheetId="3">#REF!</definedName>
    <definedName name="zorba_konw" localSheetId="9">#REF!</definedName>
    <definedName name="zorba_konw" localSheetId="15">#REF!</definedName>
    <definedName name="zorba_konw">#REF!</definedName>
    <definedName name="Zwarunkowe" localSheetId="1">#REF!</definedName>
    <definedName name="Zwarunkowe" localSheetId="3">#REF!</definedName>
    <definedName name="Zwarunkowe" localSheetId="9">#REF!</definedName>
    <definedName name="Zwarunkowe" localSheetId="15">#REF!</definedName>
    <definedName name="Zwarunkowe">#REF!</definedName>
    <definedName name="Zysk_na_akcję" localSheetId="1">#REF!</definedName>
    <definedName name="Zysk_na_akcję" localSheetId="3">#REF!</definedName>
    <definedName name="Zysk_na_akcję" localSheetId="9">#REF!</definedName>
    <definedName name="Zysk_na_akcję" localSheetId="15">#REF!</definedName>
    <definedName name="Zysk_na_akcję" localSheetId="16">#REF!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hidden="1">{"'BZ SA P&amp;l (fORECAST)'!$A$1:$BR$26"}</definedName>
  </definedNames>
  <calcPr calcId="162913" fullPrecision="0"/>
  <customWorkbookViews>
    <customWorkbookView name="Dziadczyk Marzena - Widok osobisty" guid="{8DA78CF1-615A-4626-9893-6751995631A4}" mergeInterval="0" personalView="1" maximized="1" xWindow="-11" yWindow="-11" windowWidth="1942" windowHeight="1042" tabRatio="655" activeSheetId="12"/>
    <customWorkbookView name="Kosowska Bożena - Widok osobisty" guid="{25FAB884-5E17-4008-8139-33D910C7DEFE}" mergeInterval="0" personalView="1" maximized="1" xWindow="-8" yWindow="-8" windowWidth="1936" windowHeight="1176" tabRatio="655" activeSheetId="5"/>
    <customWorkbookView name="Kozłowska Agnieszka B - Widok osobisty" guid="{687A4863-1825-4D63-B732-E76682E6DE4F}" mergeInterval="0" personalView="1" maximized="1" xWindow="-8" yWindow="-8" windowWidth="1936" windowHeight="1176" tabRatio="820" activeSheetId="4"/>
    <customWorkbookView name="Chudyma Marta - Widok osobisty" guid="{899D69CD-4B7E-42BC-9944-5BD922EB798C}" mergeInterval="0" personalView="1" maximized="1" xWindow="-8" yWindow="-8" windowWidth="1936" windowHeight="1176" tabRatio="655" activeSheetId="2"/>
    <customWorkbookView name="Stadler Dorota - Widok osobisty" guid="{9AF4A83C-CF57-4B40-8A74-6A0EA6C2FE5C}" mergeInterval="0" personalView="1" maximized="1" xWindow="-8" yWindow="-8" windowWidth="1936" windowHeight="1176" activeSheetId="13"/>
    <customWorkbookView name="Cieciura Dorota - Widok osobisty" guid="{57267270-6A97-4850-9DB6-FE6B399379AA}" mergeInterval="0" personalView="1" maximized="1" xWindow="-9" yWindow="-9" windowWidth="1938" windowHeight="1048" activeSheetId="11"/>
    <customWorkbookView name="Słaba Dorota - Widok osobisty" guid="{12F8D032-8143-430B-8DFF-852E8796C402}" mergeInterval="0" personalView="1" maximized="1" xWindow="-8" yWindow="-8" windowWidth="1696" windowHeight="1026" activeSheetId="20"/>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s>
</workbook>
</file>

<file path=xl/calcChain.xml><?xml version="1.0" encoding="utf-8"?>
<calcChain xmlns="http://schemas.openxmlformats.org/spreadsheetml/2006/main">
  <c r="N16" i="4" l="1"/>
  <c r="O16" i="4"/>
  <c r="K3" i="10" l="1"/>
  <c r="K13" i="10"/>
  <c r="K8" i="10"/>
  <c r="K18" i="10"/>
  <c r="O10" i="8"/>
  <c r="O12" i="8" s="1"/>
  <c r="K23" i="10" l="1"/>
  <c r="O10" i="6"/>
  <c r="N17" i="11" l="1"/>
  <c r="O12" i="15"/>
  <c r="O13" i="14" l="1"/>
  <c r="O17" i="3" l="1"/>
  <c r="O15" i="3"/>
  <c r="O13" i="3"/>
  <c r="O29" i="3"/>
  <c r="O28" i="3"/>
  <c r="O4" i="3" l="1"/>
  <c r="O24" i="3"/>
  <c r="O12" i="12" l="1"/>
  <c r="O8" i="12"/>
  <c r="O2" i="12"/>
  <c r="O4" i="12" s="1"/>
  <c r="O6" i="12" s="1"/>
  <c r="O35" i="5"/>
  <c r="O33" i="5" s="1"/>
  <c r="O28" i="5"/>
  <c r="O31" i="5" s="1"/>
  <c r="O12" i="5"/>
  <c r="O9" i="5"/>
  <c r="O5" i="3" l="1"/>
  <c r="O22" i="3"/>
  <c r="O7" i="3"/>
  <c r="O8" i="3"/>
  <c r="O9" i="3"/>
  <c r="O10" i="3"/>
  <c r="O11" i="3"/>
  <c r="O27" i="3" l="1"/>
  <c r="O6" i="3"/>
  <c r="O19" i="3"/>
  <c r="O3" i="3"/>
  <c r="O2" i="3" s="1"/>
  <c r="O35" i="3" l="1"/>
  <c r="H10" i="6" l="1"/>
  <c r="I10" i="6"/>
  <c r="J10" i="6"/>
  <c r="K10" i="6"/>
  <c r="L10" i="6"/>
  <c r="M10" i="6"/>
  <c r="N10" i="6"/>
  <c r="O17" i="11" l="1"/>
  <c r="O13" i="11"/>
  <c r="O7" i="11"/>
  <c r="C7" i="11"/>
  <c r="D7" i="11"/>
  <c r="E7" i="11"/>
  <c r="F7" i="11"/>
  <c r="G7" i="11"/>
  <c r="H7" i="11"/>
  <c r="I7" i="11"/>
  <c r="J7" i="11"/>
  <c r="K7" i="11"/>
  <c r="L7" i="11"/>
  <c r="M7" i="11"/>
  <c r="N7" i="11"/>
  <c r="C13" i="11"/>
  <c r="D13" i="11"/>
  <c r="E13" i="11"/>
  <c r="F13" i="11"/>
  <c r="G13" i="11"/>
  <c r="H13" i="11"/>
  <c r="I13" i="11"/>
  <c r="J13" i="11"/>
  <c r="K13" i="11"/>
  <c r="L13" i="11"/>
  <c r="M13" i="11"/>
  <c r="N13" i="11"/>
  <c r="O56" i="4"/>
  <c r="O57" i="4"/>
  <c r="O58" i="4"/>
  <c r="O59" i="4"/>
  <c r="O60" i="4"/>
  <c r="O61" i="4"/>
  <c r="O62" i="4"/>
  <c r="O63" i="4"/>
  <c r="O64" i="4"/>
  <c r="O65" i="4"/>
  <c r="O30" i="4"/>
  <c r="O51" i="4" l="1"/>
  <c r="O36" i="4"/>
  <c r="O54" i="4" s="1"/>
  <c r="O31" i="4"/>
  <c r="O66" i="4" l="1"/>
  <c r="O33" i="4"/>
  <c r="P38" i="13" l="1"/>
  <c r="P27" i="13"/>
  <c r="P32" i="13" s="1"/>
  <c r="P21" i="13"/>
  <c r="P18" i="13"/>
  <c r="P26" i="13" s="1"/>
  <c r="P35" i="13" s="1"/>
  <c r="P12" i="13"/>
  <c r="P10" i="13"/>
  <c r="P8" i="13"/>
  <c r="P2" i="13"/>
  <c r="P13" i="9"/>
  <c r="P10" i="9"/>
  <c r="P8" i="9"/>
  <c r="P5" i="9"/>
  <c r="P7" i="13" l="1"/>
  <c r="P6" i="13" s="1"/>
  <c r="P15" i="13" s="1"/>
  <c r="P3" i="9"/>
  <c r="P17" i="9" s="1"/>
  <c r="O11" i="7" l="1"/>
  <c r="O8" i="7"/>
  <c r="O12" i="7" l="1"/>
  <c r="L18" i="1"/>
  <c r="M18" i="1"/>
  <c r="P39" i="13" l="1"/>
  <c r="P18" i="9"/>
  <c r="P22" i="13"/>
  <c r="N18" i="1" l="1"/>
  <c r="O13" i="7" l="1"/>
  <c r="O25" i="1" l="1"/>
  <c r="O27" i="1" s="1"/>
  <c r="G17" i="19" l="1"/>
  <c r="G16" i="19"/>
  <c r="G15" i="19"/>
  <c r="C2" i="3" l="1"/>
  <c r="D2" i="3"/>
  <c r="E2" i="3"/>
  <c r="F2" i="3"/>
  <c r="H6" i="3"/>
  <c r="I6" i="3"/>
  <c r="J6" i="3"/>
  <c r="K6" i="3"/>
  <c r="L6" i="3"/>
  <c r="M6" i="3"/>
  <c r="N6" i="3"/>
  <c r="G6" i="3"/>
  <c r="H7" i="3"/>
  <c r="I7" i="3"/>
  <c r="J7" i="3"/>
  <c r="K7" i="3"/>
  <c r="L7" i="3"/>
  <c r="M7" i="3"/>
  <c r="N7" i="3"/>
  <c r="G7" i="3"/>
  <c r="N11" i="8" l="1"/>
  <c r="F10" i="9"/>
  <c r="E31" i="13" l="1"/>
  <c r="C31" i="13"/>
  <c r="D31" i="13"/>
  <c r="F31" i="13"/>
  <c r="G31" i="13"/>
  <c r="H31" i="13"/>
  <c r="I31" i="13"/>
  <c r="J31" i="13"/>
  <c r="K31" i="13"/>
  <c r="L31" i="13"/>
  <c r="M31" i="13"/>
  <c r="G13" i="9" l="1"/>
  <c r="G8" i="9"/>
  <c r="G5" i="9"/>
  <c r="G10" i="9"/>
  <c r="C18" i="9"/>
  <c r="G21" i="13"/>
  <c r="G12" i="13"/>
  <c r="G10" i="13"/>
  <c r="G7" i="13" s="1"/>
  <c r="G6" i="13" s="1"/>
  <c r="G15" i="13" s="1"/>
  <c r="G8" i="13"/>
  <c r="G2" i="13"/>
  <c r="G38" i="13"/>
  <c r="G27" i="13"/>
  <c r="G3" i="9" l="1"/>
  <c r="G17" i="9" s="1"/>
  <c r="G18" i="9" s="1"/>
  <c r="G32" i="13"/>
  <c r="G39" i="13" s="1"/>
  <c r="F11" i="10" l="1"/>
  <c r="F8" i="10"/>
  <c r="G19" i="9"/>
  <c r="F18" i="10"/>
  <c r="F13" i="10"/>
  <c r="F3" i="10"/>
  <c r="F23" i="10" l="1"/>
  <c r="J18" i="10" l="1"/>
  <c r="J13" i="10"/>
  <c r="J3" i="10"/>
  <c r="J8" i="10"/>
  <c r="N10" i="8"/>
  <c r="N12" i="8" s="1"/>
  <c r="J23" i="10" l="1"/>
  <c r="K17" i="9" l="1"/>
  <c r="L17" i="9"/>
  <c r="M17" i="9"/>
  <c r="N17" i="9"/>
  <c r="O17" i="9"/>
  <c r="N12" i="15" l="1"/>
  <c r="N3" i="11" l="1"/>
  <c r="N13" i="14" l="1"/>
  <c r="M10" i="3" l="1"/>
  <c r="L10" i="3"/>
  <c r="K10" i="3"/>
  <c r="J10" i="3"/>
  <c r="I10" i="3"/>
  <c r="H10" i="3"/>
  <c r="G10" i="3"/>
  <c r="M9" i="3"/>
  <c r="L9" i="3"/>
  <c r="K9" i="3"/>
  <c r="J9" i="3"/>
  <c r="I9" i="3"/>
  <c r="H9" i="3"/>
  <c r="G9" i="3"/>
  <c r="M8" i="3"/>
  <c r="L8" i="3"/>
  <c r="K8" i="3"/>
  <c r="J8" i="3"/>
  <c r="I8" i="3"/>
  <c r="H8" i="3"/>
  <c r="G8" i="3"/>
  <c r="M5" i="3"/>
  <c r="L5" i="3"/>
  <c r="K5" i="3"/>
  <c r="J5" i="3"/>
  <c r="I5" i="3"/>
  <c r="H5" i="3"/>
  <c r="G5" i="3"/>
  <c r="M4" i="3"/>
  <c r="L4" i="3"/>
  <c r="K4" i="3"/>
  <c r="J4" i="3"/>
  <c r="I4" i="3"/>
  <c r="H4" i="3"/>
  <c r="G4" i="3"/>
  <c r="M3" i="3"/>
  <c r="L3" i="3"/>
  <c r="L2" i="3" s="1"/>
  <c r="K3" i="3"/>
  <c r="K2" i="3" s="1"/>
  <c r="J3" i="3"/>
  <c r="J2" i="3" s="1"/>
  <c r="I3" i="3"/>
  <c r="H3" i="3"/>
  <c r="H2" i="3" s="1"/>
  <c r="G3" i="3"/>
  <c r="G2" i="3" s="1"/>
  <c r="N5" i="3"/>
  <c r="N10" i="3"/>
  <c r="N9" i="3"/>
  <c r="N8" i="3"/>
  <c r="N4" i="3"/>
  <c r="N3" i="3"/>
  <c r="N2" i="3" l="1"/>
  <c r="I2" i="3"/>
  <c r="M2" i="3"/>
  <c r="N12" i="12" l="1"/>
  <c r="N4" i="12"/>
  <c r="N6" i="12" s="1"/>
  <c r="N8" i="12"/>
  <c r="O38" i="13"/>
  <c r="O27" i="13"/>
  <c r="O32" i="13" s="1"/>
  <c r="O21" i="13"/>
  <c r="O18" i="13"/>
  <c r="O26" i="13" s="1"/>
  <c r="O35" i="13" s="1"/>
  <c r="O12" i="13"/>
  <c r="O10" i="13"/>
  <c r="O8" i="13"/>
  <c r="O2" i="13"/>
  <c r="O13" i="9"/>
  <c r="O10" i="9"/>
  <c r="O8" i="9"/>
  <c r="O5" i="9"/>
  <c r="O3" i="9" s="1"/>
  <c r="O18" i="9" s="1"/>
  <c r="N12" i="5"/>
  <c r="N9" i="5"/>
  <c r="N11" i="3"/>
  <c r="N19" i="3"/>
  <c r="N22" i="3"/>
  <c r="O39" i="13" l="1"/>
  <c r="O7" i="13"/>
  <c r="O6" i="13" s="1"/>
  <c r="O15" i="13" s="1"/>
  <c r="O22" i="13" s="1"/>
  <c r="N27" i="3"/>
  <c r="N35" i="3" s="1"/>
  <c r="N33" i="5"/>
  <c r="N31" i="5"/>
  <c r="N11" i="7"/>
  <c r="N8" i="7"/>
  <c r="N12" i="7" s="1"/>
  <c r="M63" i="4" l="1"/>
  <c r="N56" i="4"/>
  <c r="M56" i="4"/>
  <c r="M57" i="4"/>
  <c r="N57" i="4"/>
  <c r="M58" i="4"/>
  <c r="N58" i="4"/>
  <c r="M59" i="4"/>
  <c r="N59" i="4"/>
  <c r="M60" i="4"/>
  <c r="N60" i="4"/>
  <c r="M61" i="4"/>
  <c r="N61" i="4"/>
  <c r="M62" i="4"/>
  <c r="N62" i="4"/>
  <c r="N63" i="4"/>
  <c r="M64" i="4"/>
  <c r="N64" i="4"/>
  <c r="M65" i="4"/>
  <c r="N65" i="4"/>
  <c r="N36" i="4" l="1"/>
  <c r="N54" i="4" s="1"/>
  <c r="N51" i="4"/>
  <c r="N66" i="4"/>
  <c r="N31" i="4"/>
  <c r="N33" i="4" l="1"/>
  <c r="M25" i="1" l="1"/>
  <c r="L25" i="1"/>
  <c r="L27" i="1" s="1"/>
  <c r="L29" i="1" s="1"/>
  <c r="M27" i="1" l="1"/>
  <c r="M29" i="1" s="1"/>
  <c r="P14" i="1" l="1"/>
  <c r="P16" i="1"/>
  <c r="R16" i="1" l="1"/>
  <c r="R14" i="1"/>
  <c r="R28" i="1"/>
  <c r="P9" i="1"/>
  <c r="R9" i="1" s="1"/>
  <c r="F17" i="19" l="1"/>
  <c r="F16" i="19"/>
  <c r="F15" i="19"/>
  <c r="K20" i="1" l="1"/>
  <c r="K18" i="1" s="1"/>
  <c r="J18" i="1"/>
  <c r="D18" i="1"/>
  <c r="C18" i="1"/>
  <c r="G17" i="1"/>
  <c r="J16" i="1"/>
  <c r="G15" i="1"/>
  <c r="G12" i="1"/>
  <c r="K10" i="1"/>
  <c r="J10" i="1"/>
  <c r="I10" i="1"/>
  <c r="H10" i="1"/>
  <c r="G10" i="1"/>
  <c r="E10" i="1"/>
  <c r="D10" i="1"/>
  <c r="C10" i="1"/>
  <c r="J7" i="1"/>
  <c r="J25" i="1" s="1"/>
  <c r="J27" i="1" s="1"/>
  <c r="I7" i="1"/>
  <c r="H7" i="1"/>
  <c r="H25" i="1" s="1"/>
  <c r="H27" i="1" s="1"/>
  <c r="F7" i="1"/>
  <c r="F25" i="1" s="1"/>
  <c r="F27" i="1" s="1"/>
  <c r="F29" i="1" s="1"/>
  <c r="E7" i="1"/>
  <c r="D7" i="1"/>
  <c r="C7" i="1"/>
  <c r="C25" i="1" s="1"/>
  <c r="C27" i="1" s="1"/>
  <c r="C29" i="1" s="1"/>
  <c r="K2" i="1"/>
  <c r="K7" i="1" s="1"/>
  <c r="H2" i="1"/>
  <c r="G2" i="1"/>
  <c r="G7" i="1" s="1"/>
  <c r="D25" i="1" l="1"/>
  <c r="D27" i="1" s="1"/>
  <c r="D29" i="1" s="1"/>
  <c r="I25" i="1"/>
  <c r="I27" i="1" s="1"/>
  <c r="E25" i="1"/>
  <c r="E27" i="1" s="1"/>
  <c r="E29" i="1" s="1"/>
  <c r="K25" i="1"/>
  <c r="K27" i="1" s="1"/>
  <c r="K29" i="1" s="1"/>
  <c r="J29" i="1"/>
  <c r="I29" i="1"/>
  <c r="H29" i="1"/>
  <c r="G25" i="1"/>
  <c r="G27" i="1" l="1"/>
  <c r="G29" i="1" l="1"/>
  <c r="I70" i="1" l="1"/>
  <c r="I3" i="10" l="1"/>
  <c r="E18" i="10"/>
  <c r="I18" i="10"/>
  <c r="I13" i="10"/>
  <c r="I8" i="10"/>
  <c r="E13" i="10"/>
  <c r="E8" i="10"/>
  <c r="E3" i="10"/>
  <c r="I23" i="10" l="1"/>
  <c r="I24" i="10" s="1"/>
  <c r="E23" i="10"/>
  <c r="E24" i="10" s="1"/>
  <c r="M12" i="12" l="1"/>
  <c r="M8" i="12"/>
  <c r="M4" i="12"/>
  <c r="M6" i="12" s="1"/>
  <c r="M27" i="3" l="1"/>
  <c r="M22" i="3"/>
  <c r="M19" i="3"/>
  <c r="M11" i="3"/>
  <c r="M35" i="3"/>
  <c r="M10" i="8"/>
  <c r="M12" i="8" s="1"/>
  <c r="M12" i="5" l="1"/>
  <c r="M33" i="5"/>
  <c r="M31" i="5"/>
  <c r="M9" i="5"/>
  <c r="M11" i="7" l="1"/>
  <c r="M8" i="7"/>
  <c r="M12" i="7" l="1"/>
  <c r="M13" i="7" s="1"/>
  <c r="N13" i="9"/>
  <c r="N10" i="9"/>
  <c r="N8" i="9"/>
  <c r="N5" i="9"/>
  <c r="N3" i="9" l="1"/>
  <c r="N18" i="9" s="1"/>
  <c r="L50" i="4"/>
  <c r="L49" i="4"/>
  <c r="L48" i="4"/>
  <c r="L47" i="4"/>
  <c r="L58" i="4" s="1"/>
  <c r="L46" i="4"/>
  <c r="L64" i="4" s="1"/>
  <c r="L45" i="4"/>
  <c r="L56" i="4" s="1"/>
  <c r="L44" i="4"/>
  <c r="L57" i="4" s="1"/>
  <c r="L43" i="4"/>
  <c r="L42" i="4"/>
  <c r="L41" i="4"/>
  <c r="L62" i="4" s="1"/>
  <c r="L40" i="4"/>
  <c r="L61" i="4" s="1"/>
  <c r="L39" i="4"/>
  <c r="L59" i="4" s="1"/>
  <c r="L38" i="4"/>
  <c r="L63" i="4" s="1"/>
  <c r="L37" i="4"/>
  <c r="L60" i="4" s="1"/>
  <c r="L31" i="4"/>
  <c r="L65" i="4" l="1"/>
  <c r="L66" i="4"/>
  <c r="L51" i="4"/>
  <c r="M31" i="4" l="1"/>
  <c r="L16" i="4" l="1"/>
  <c r="L33" i="4" s="1"/>
  <c r="M12" i="15"/>
  <c r="M13" i="14"/>
  <c r="D13" i="14"/>
  <c r="E13" i="14"/>
  <c r="F13" i="14"/>
  <c r="G13" i="14"/>
  <c r="H13" i="14"/>
  <c r="I13" i="14"/>
  <c r="J13" i="14"/>
  <c r="K13" i="14"/>
  <c r="L13" i="14"/>
  <c r="M51" i="4" l="1"/>
  <c r="M16" i="4"/>
  <c r="M33" i="4" s="1"/>
  <c r="M3" i="11"/>
  <c r="M66" i="4" l="1"/>
  <c r="M17" i="11"/>
  <c r="N38" i="13" l="1"/>
  <c r="N27" i="13"/>
  <c r="N32" i="13" s="1"/>
  <c r="N39" i="13" s="1"/>
  <c r="N2" i="13"/>
  <c r="N8" i="13"/>
  <c r="N10" i="13"/>
  <c r="N12" i="13"/>
  <c r="N18" i="13"/>
  <c r="N26" i="13" s="1"/>
  <c r="N35" i="13" s="1"/>
  <c r="N21" i="13"/>
  <c r="D10" i="13"/>
  <c r="E10" i="13"/>
  <c r="F10" i="13"/>
  <c r="H10" i="13"/>
  <c r="I10" i="13"/>
  <c r="J10" i="13"/>
  <c r="K10" i="13"/>
  <c r="L10" i="13"/>
  <c r="M10" i="13"/>
  <c r="C10" i="13"/>
  <c r="N7" i="13" l="1"/>
  <c r="N6" i="13" s="1"/>
  <c r="N15" i="13" s="1"/>
  <c r="N22" i="13" s="1"/>
  <c r="G37" i="7" l="1"/>
  <c r="G38" i="7"/>
  <c r="K30" i="4" l="1"/>
  <c r="G30" i="4"/>
  <c r="E30" i="4"/>
  <c r="D30" i="4"/>
  <c r="C30" i="4"/>
  <c r="D31" i="4" l="1"/>
  <c r="E31" i="4"/>
  <c r="G31" i="4"/>
  <c r="K31" i="4"/>
  <c r="H20" i="4"/>
  <c r="H30" i="4" s="1"/>
  <c r="D39" i="4"/>
  <c r="D59" i="4" s="1"/>
  <c r="E39" i="4"/>
  <c r="E59" i="4" s="1"/>
  <c r="G39" i="4"/>
  <c r="G59" i="4" s="1"/>
  <c r="K39" i="4"/>
  <c r="K59" i="4" s="1"/>
  <c r="C39" i="4"/>
  <c r="C59" i="4" s="1"/>
  <c r="F20" i="4"/>
  <c r="H39" i="4" l="1"/>
  <c r="H59" i="4" s="1"/>
  <c r="I20" i="4"/>
  <c r="J20" i="4" s="1"/>
  <c r="F39" i="4"/>
  <c r="F59" i="4" s="1"/>
  <c r="F30" i="4"/>
  <c r="F31" i="4" s="1"/>
  <c r="H31" i="4"/>
  <c r="J30" i="4" l="1"/>
  <c r="J39" i="4"/>
  <c r="J59" i="4" s="1"/>
  <c r="J31" i="4"/>
  <c r="I30" i="4"/>
  <c r="I31" i="4" s="1"/>
  <c r="I39" i="4"/>
  <c r="I59" i="4" s="1"/>
  <c r="L22" i="3" l="1"/>
  <c r="L4" i="12" l="1"/>
  <c r="L6" i="12" s="1"/>
  <c r="L12" i="12"/>
  <c r="I54" i="4" l="1"/>
  <c r="K54" i="4"/>
  <c r="E54" i="4"/>
  <c r="C35" i="13" l="1"/>
  <c r="M18" i="13"/>
  <c r="M26" i="13" s="1"/>
  <c r="M35" i="13" s="1"/>
  <c r="M12" i="13"/>
  <c r="M8" i="13"/>
  <c r="M7" i="13" l="1"/>
  <c r="M38" i="13"/>
  <c r="M27" i="13"/>
  <c r="M21" i="13"/>
  <c r="M6" i="13"/>
  <c r="M2" i="13"/>
  <c r="M15" i="13" l="1"/>
  <c r="M22" i="13" s="1"/>
  <c r="L3" i="11"/>
  <c r="L17" i="11" l="1"/>
  <c r="K50" i="4"/>
  <c r="J50" i="4"/>
  <c r="I50" i="4"/>
  <c r="H50" i="4"/>
  <c r="G50" i="4"/>
  <c r="F50" i="4"/>
  <c r="E50" i="4"/>
  <c r="D50" i="4"/>
  <c r="C50" i="4"/>
  <c r="H4" i="4"/>
  <c r="H38" i="4" s="1"/>
  <c r="G4" i="4"/>
  <c r="G38" i="4" s="1"/>
  <c r="F4" i="4"/>
  <c r="F38" i="4" s="1"/>
  <c r="E4" i="4"/>
  <c r="E38" i="4" s="1"/>
  <c r="D4" i="4"/>
  <c r="D38" i="4" s="1"/>
  <c r="C4" i="4"/>
  <c r="C38" i="4" s="1"/>
  <c r="I4" i="4"/>
  <c r="I38" i="4" s="1"/>
  <c r="J4" i="4"/>
  <c r="J38" i="4" s="1"/>
  <c r="K4" i="4"/>
  <c r="K38" i="4" s="1"/>
  <c r="K49" i="4" l="1"/>
  <c r="J49" i="4"/>
  <c r="I49" i="4"/>
  <c r="H49" i="4"/>
  <c r="G49" i="4"/>
  <c r="F49" i="4"/>
  <c r="E49" i="4"/>
  <c r="D49" i="4"/>
  <c r="C49" i="4"/>
  <c r="K48" i="4"/>
  <c r="J48" i="4"/>
  <c r="I48" i="4"/>
  <c r="H48" i="4"/>
  <c r="G48" i="4"/>
  <c r="F48" i="4"/>
  <c r="E48" i="4"/>
  <c r="D48" i="4"/>
  <c r="C48" i="4"/>
  <c r="K47" i="4"/>
  <c r="K58" i="4" s="1"/>
  <c r="J47" i="4"/>
  <c r="J58" i="4" s="1"/>
  <c r="I47" i="4"/>
  <c r="I58" i="4" s="1"/>
  <c r="H47" i="4"/>
  <c r="H58" i="4" s="1"/>
  <c r="G47" i="4"/>
  <c r="G58" i="4" s="1"/>
  <c r="F47" i="4"/>
  <c r="F58" i="4" s="1"/>
  <c r="E47" i="4"/>
  <c r="E58" i="4" s="1"/>
  <c r="D47" i="4"/>
  <c r="D58" i="4" s="1"/>
  <c r="C47" i="4"/>
  <c r="C58" i="4" s="1"/>
  <c r="K46" i="4"/>
  <c r="K64" i="4" s="1"/>
  <c r="J46" i="4"/>
  <c r="J64" i="4" s="1"/>
  <c r="I46" i="4"/>
  <c r="I64" i="4" s="1"/>
  <c r="H46" i="4"/>
  <c r="H64" i="4" s="1"/>
  <c r="G46" i="4"/>
  <c r="G64" i="4" s="1"/>
  <c r="F46" i="4"/>
  <c r="F64" i="4" s="1"/>
  <c r="E46" i="4"/>
  <c r="E64" i="4" s="1"/>
  <c r="D46" i="4"/>
  <c r="D64" i="4" s="1"/>
  <c r="C46" i="4"/>
  <c r="C64" i="4" s="1"/>
  <c r="K45" i="4"/>
  <c r="K56" i="4" s="1"/>
  <c r="J45" i="4"/>
  <c r="J56" i="4" s="1"/>
  <c r="I45" i="4"/>
  <c r="I56" i="4" s="1"/>
  <c r="H45" i="4"/>
  <c r="H56" i="4" s="1"/>
  <c r="G45" i="4"/>
  <c r="G56" i="4" s="1"/>
  <c r="F45" i="4"/>
  <c r="F56" i="4" s="1"/>
  <c r="E45" i="4"/>
  <c r="E56" i="4" s="1"/>
  <c r="D45" i="4"/>
  <c r="D56" i="4" s="1"/>
  <c r="C45" i="4"/>
  <c r="C56" i="4" s="1"/>
  <c r="K44" i="4"/>
  <c r="J44" i="4"/>
  <c r="I44" i="4"/>
  <c r="H44" i="4"/>
  <c r="G44" i="4"/>
  <c r="F44" i="4"/>
  <c r="E44" i="4"/>
  <c r="D44" i="4"/>
  <c r="C44" i="4"/>
  <c r="C57" i="4" s="1"/>
  <c r="K43" i="4"/>
  <c r="K65" i="4" s="1"/>
  <c r="J43" i="4"/>
  <c r="I43" i="4"/>
  <c r="I65" i="4" s="1"/>
  <c r="H43" i="4"/>
  <c r="G43" i="4"/>
  <c r="F43" i="4"/>
  <c r="E43" i="4"/>
  <c r="D43" i="4"/>
  <c r="C43" i="4"/>
  <c r="C65" i="4" s="1"/>
  <c r="K42" i="4"/>
  <c r="J42" i="4"/>
  <c r="I42" i="4"/>
  <c r="H42" i="4"/>
  <c r="G42" i="4"/>
  <c r="F42" i="4"/>
  <c r="E42" i="4"/>
  <c r="D42" i="4"/>
  <c r="C42" i="4"/>
  <c r="K41" i="4"/>
  <c r="K62" i="4" s="1"/>
  <c r="J41" i="4"/>
  <c r="J62" i="4" s="1"/>
  <c r="I41" i="4"/>
  <c r="I62" i="4" s="1"/>
  <c r="H41" i="4"/>
  <c r="H62" i="4" s="1"/>
  <c r="G41" i="4"/>
  <c r="G62" i="4" s="1"/>
  <c r="F41" i="4"/>
  <c r="F62" i="4" s="1"/>
  <c r="E41" i="4"/>
  <c r="E62" i="4" s="1"/>
  <c r="D41" i="4"/>
  <c r="D62" i="4" s="1"/>
  <c r="C41" i="4"/>
  <c r="C62" i="4" s="1"/>
  <c r="K40" i="4"/>
  <c r="K61" i="4" s="1"/>
  <c r="J40" i="4"/>
  <c r="J61" i="4" s="1"/>
  <c r="I40" i="4"/>
  <c r="I61" i="4" s="1"/>
  <c r="H40" i="4"/>
  <c r="H61" i="4" s="1"/>
  <c r="G40" i="4"/>
  <c r="G61" i="4" s="1"/>
  <c r="F40" i="4"/>
  <c r="F61" i="4" s="1"/>
  <c r="E40" i="4"/>
  <c r="E61" i="4" s="1"/>
  <c r="D40" i="4"/>
  <c r="D61" i="4" s="1"/>
  <c r="C40" i="4"/>
  <c r="C61" i="4" s="1"/>
  <c r="K37" i="4"/>
  <c r="J37" i="4"/>
  <c r="I37" i="4"/>
  <c r="H37" i="4"/>
  <c r="G37" i="4"/>
  <c r="F37" i="4"/>
  <c r="E37" i="4"/>
  <c r="D37" i="4"/>
  <c r="C37" i="4"/>
  <c r="J36" i="4"/>
  <c r="J54" i="4" s="1"/>
  <c r="H36" i="4"/>
  <c r="H54" i="4" s="1"/>
  <c r="G36" i="4"/>
  <c r="G54" i="4" s="1"/>
  <c r="F36" i="4"/>
  <c r="F54" i="4" s="1"/>
  <c r="C31" i="4"/>
  <c r="K16" i="4"/>
  <c r="J16" i="4"/>
  <c r="J33" i="4" s="1"/>
  <c r="I16" i="4"/>
  <c r="I33" i="4" s="1"/>
  <c r="H16" i="4"/>
  <c r="G16" i="4"/>
  <c r="F16" i="4"/>
  <c r="E16" i="4"/>
  <c r="D16" i="4"/>
  <c r="C16" i="4"/>
  <c r="G65" i="4" l="1"/>
  <c r="H65" i="4"/>
  <c r="E65" i="4"/>
  <c r="J65" i="4"/>
  <c r="F65" i="4"/>
  <c r="D65" i="4"/>
  <c r="E33" i="4"/>
  <c r="H33" i="4"/>
  <c r="D33" i="4"/>
  <c r="I60" i="4"/>
  <c r="K63" i="4"/>
  <c r="F51" i="4"/>
  <c r="F60" i="4"/>
  <c r="J51" i="4"/>
  <c r="J60" i="4"/>
  <c r="D63" i="4"/>
  <c r="H63" i="4"/>
  <c r="D57" i="4"/>
  <c r="H57" i="4"/>
  <c r="G63" i="4"/>
  <c r="G60" i="4"/>
  <c r="K60" i="4"/>
  <c r="E63" i="4"/>
  <c r="I63" i="4"/>
  <c r="E57" i="4"/>
  <c r="I57" i="4"/>
  <c r="E60" i="4"/>
  <c r="G57" i="4"/>
  <c r="K57" i="4"/>
  <c r="D60" i="4"/>
  <c r="H60" i="4"/>
  <c r="F63" i="4"/>
  <c r="J63" i="4"/>
  <c r="F57" i="4"/>
  <c r="J57" i="4"/>
  <c r="C63" i="4"/>
  <c r="F33" i="4"/>
  <c r="C60" i="4"/>
  <c r="C33" i="4"/>
  <c r="G33" i="4"/>
  <c r="K33" i="4"/>
  <c r="E51" i="4"/>
  <c r="I51" i="4"/>
  <c r="H51" i="4"/>
  <c r="G51" i="4"/>
  <c r="D51" i="4"/>
  <c r="C51" i="4"/>
  <c r="K51" i="4"/>
  <c r="L31" i="5"/>
  <c r="K31" i="5"/>
  <c r="L35" i="5"/>
  <c r="L33" i="5" s="1"/>
  <c r="E66" i="4" l="1"/>
  <c r="C66" i="4"/>
  <c r="F66" i="4"/>
  <c r="I66" i="4"/>
  <c r="D66" i="4"/>
  <c r="K66" i="4"/>
  <c r="G66" i="4"/>
  <c r="J66" i="4"/>
  <c r="H66" i="4"/>
  <c r="C52" i="4"/>
  <c r="L9" i="5" l="1"/>
  <c r="K33" i="5" l="1"/>
  <c r="J33" i="5"/>
  <c r="I33" i="5"/>
  <c r="H33" i="5"/>
  <c r="G33" i="5"/>
  <c r="F33" i="5"/>
  <c r="E33" i="5"/>
  <c r="D33" i="5"/>
  <c r="C33" i="5"/>
  <c r="H3" i="10" l="1"/>
  <c r="H13" i="10"/>
  <c r="D3" i="10"/>
  <c r="D13" i="10"/>
  <c r="D18" i="10"/>
  <c r="D8" i="10"/>
  <c r="H8" i="10"/>
  <c r="H18" i="10"/>
  <c r="H23" i="10" l="1"/>
  <c r="D23" i="10"/>
  <c r="M10" i="9"/>
  <c r="M8" i="9"/>
  <c r="M5" i="9"/>
  <c r="L5" i="9"/>
  <c r="K5" i="9"/>
  <c r="J5" i="9"/>
  <c r="I5" i="9"/>
  <c r="H5" i="9"/>
  <c r="F5" i="9"/>
  <c r="E5" i="9"/>
  <c r="D24" i="10" l="1"/>
  <c r="H24" i="10"/>
  <c r="M13" i="9"/>
  <c r="L11" i="7"/>
  <c r="L8" i="7"/>
  <c r="M3" i="9"/>
  <c r="M18" i="9" s="1"/>
  <c r="K24" i="16"/>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G18" i="10"/>
  <c r="C18" i="10"/>
  <c r="G13" i="10"/>
  <c r="C13" i="10"/>
  <c r="G8" i="10"/>
  <c r="C8" i="10"/>
  <c r="G3" i="10"/>
  <c r="C3" i="10"/>
  <c r="L12" i="7" l="1"/>
  <c r="L13" i="7" s="1"/>
  <c r="C23" i="10"/>
  <c r="C24" i="10" s="1"/>
  <c r="G23" i="10"/>
  <c r="G24" i="10" s="1"/>
  <c r="G10" i="6"/>
  <c r="L13" i="9" l="1"/>
  <c r="H13" i="9"/>
  <c r="F8" i="7" l="1"/>
  <c r="E8" i="7"/>
  <c r="D8" i="7"/>
  <c r="C8" i="7"/>
  <c r="K8" i="7"/>
  <c r="J8" i="7"/>
  <c r="I8" i="7"/>
  <c r="H8" i="7"/>
  <c r="G8" i="7"/>
  <c r="F11" i="7"/>
  <c r="E11" i="7"/>
  <c r="D11" i="7"/>
  <c r="D12" i="7" s="1"/>
  <c r="D13" i="7" s="1"/>
  <c r="C11" i="7"/>
  <c r="F14" i="9"/>
  <c r="F4" i="9"/>
  <c r="C12" i="7" l="1"/>
  <c r="C13" i="7" s="1"/>
  <c r="E12" i="7"/>
  <c r="E13" i="7" s="1"/>
  <c r="F12" i="7"/>
  <c r="F13" i="7" s="1"/>
  <c r="F17" i="9"/>
  <c r="F18" i="9" s="1"/>
  <c r="E4" i="9"/>
  <c r="E17" i="9" s="1"/>
  <c r="E18" i="9" s="1"/>
  <c r="F8" i="9"/>
  <c r="G11" i="7" l="1"/>
  <c r="G12" i="7" s="1"/>
  <c r="G13" i="7" s="1"/>
  <c r="I11" i="7"/>
  <c r="J11" i="7"/>
  <c r="K11" i="7"/>
  <c r="H11" i="7"/>
  <c r="H12" i="7" s="1"/>
  <c r="H13" i="7" s="1"/>
  <c r="J12" i="7" l="1"/>
  <c r="J13" i="7" s="1"/>
  <c r="I12" i="7"/>
  <c r="I13" i="7" s="1"/>
  <c r="K12" i="7"/>
  <c r="K13" i="7" s="1"/>
  <c r="H32" i="13" l="1"/>
  <c r="L38" i="13" l="1"/>
  <c r="K38" i="13"/>
  <c r="J38" i="13"/>
  <c r="I38" i="13"/>
  <c r="H38" i="13"/>
  <c r="H39" i="13" s="1"/>
  <c r="F38" i="13"/>
  <c r="E38" i="13"/>
  <c r="D38" i="13"/>
  <c r="C38" i="13"/>
  <c r="D21" i="13"/>
  <c r="E21" i="13"/>
  <c r="F21" i="13"/>
  <c r="H21" i="13"/>
  <c r="I21" i="13"/>
  <c r="J21" i="13"/>
  <c r="K21" i="13"/>
  <c r="L21" i="13"/>
  <c r="C21" i="13"/>
  <c r="D2" i="13" l="1"/>
  <c r="D8" i="13"/>
  <c r="D12" i="13"/>
  <c r="D7" i="13" l="1"/>
  <c r="D6" i="13" s="1"/>
  <c r="D15" i="13" s="1"/>
  <c r="D22" i="13" s="1"/>
  <c r="C27" i="13"/>
  <c r="D27" i="13"/>
  <c r="E27" i="13"/>
  <c r="C12" i="13"/>
  <c r="E12" i="13"/>
  <c r="F12" i="13"/>
  <c r="H12" i="13"/>
  <c r="I12" i="13"/>
  <c r="J12" i="13"/>
  <c r="K12" i="13"/>
  <c r="C8" i="13"/>
  <c r="E8" i="13"/>
  <c r="F8" i="13"/>
  <c r="H8" i="13"/>
  <c r="I8" i="13"/>
  <c r="J8" i="13"/>
  <c r="K8" i="13"/>
  <c r="C2" i="13"/>
  <c r="E2" i="13"/>
  <c r="H7" i="13" l="1"/>
  <c r="F7" i="13"/>
  <c r="F6" i="13" s="1"/>
  <c r="C7" i="13"/>
  <c r="C6" i="13" s="1"/>
  <c r="C15" i="13" s="1"/>
  <c r="C22" i="13" s="1"/>
  <c r="E7" i="13"/>
  <c r="K7" i="13"/>
  <c r="K6" i="13" s="1"/>
  <c r="J7" i="13"/>
  <c r="J6" i="13" s="1"/>
  <c r="I7" i="13"/>
  <c r="I6" i="13" s="1"/>
  <c r="H6" i="13"/>
  <c r="F2" i="13"/>
  <c r="H2" i="13"/>
  <c r="I2" i="13"/>
  <c r="J2" i="13"/>
  <c r="K2" i="13"/>
  <c r="H15" i="13" l="1"/>
  <c r="H22" i="13" s="1"/>
  <c r="K15" i="13"/>
  <c r="K22" i="13" s="1"/>
  <c r="J15" i="13"/>
  <c r="J22" i="13" s="1"/>
  <c r="I15" i="13"/>
  <c r="I22" i="13" s="1"/>
  <c r="F15" i="13"/>
  <c r="F22" i="13" s="1"/>
  <c r="I27" i="13"/>
  <c r="I32" i="13" s="1"/>
  <c r="I39" i="13" s="1"/>
  <c r="F27" i="13" l="1"/>
  <c r="F32" i="13" s="1"/>
  <c r="F39" i="13" s="1"/>
  <c r="E6" i="13"/>
  <c r="E15" i="13" s="1"/>
  <c r="E22" i="13" s="1"/>
  <c r="J27" i="13"/>
  <c r="J32" i="13" s="1"/>
  <c r="J39" i="13" s="1"/>
  <c r="K27" i="13"/>
  <c r="K32" i="13" s="1"/>
  <c r="K39" i="13" s="1"/>
  <c r="L27" i="13" l="1"/>
  <c r="L32" i="13" s="1"/>
  <c r="L39" i="13" s="1"/>
  <c r="L12" i="13"/>
  <c r="L8" i="13"/>
  <c r="L2" i="13"/>
  <c r="L7" i="13" l="1"/>
  <c r="L6" i="13" s="1"/>
  <c r="L15" i="13" s="1"/>
  <c r="L22" i="13" s="1"/>
  <c r="F10" i="6" l="1"/>
  <c r="E10" i="6"/>
  <c r="D10" i="6"/>
  <c r="C10" i="6"/>
  <c r="G27" i="3" l="1"/>
  <c r="G35" i="3" s="1"/>
  <c r="L8" i="12" l="1"/>
  <c r="D12" i="12" l="1"/>
  <c r="E12" i="12"/>
  <c r="F12" i="12"/>
  <c r="G12" i="12"/>
  <c r="H12" i="12"/>
  <c r="I12" i="12"/>
  <c r="J12" i="12"/>
  <c r="K12" i="12"/>
  <c r="C12" i="12"/>
  <c r="D8" i="12"/>
  <c r="E8" i="12"/>
  <c r="F8" i="12"/>
  <c r="G8" i="12"/>
  <c r="H8" i="12"/>
  <c r="I8" i="12"/>
  <c r="J8" i="12"/>
  <c r="K8" i="12"/>
  <c r="C8" i="12"/>
  <c r="D4" i="12"/>
  <c r="D6" i="12" s="1"/>
  <c r="E4" i="12"/>
  <c r="E6" i="12" s="1"/>
  <c r="F4" i="12"/>
  <c r="F6" i="12" s="1"/>
  <c r="G4" i="12"/>
  <c r="G6" i="12" s="1"/>
  <c r="H4" i="12"/>
  <c r="H6" i="12" s="1"/>
  <c r="I4" i="12"/>
  <c r="I6" i="12" s="1"/>
  <c r="J4" i="12"/>
  <c r="J6" i="12" s="1"/>
  <c r="K4" i="12"/>
  <c r="K6" i="12" s="1"/>
  <c r="C4" i="12"/>
  <c r="C6" i="12" s="1"/>
  <c r="C31" i="5"/>
  <c r="D31" i="5"/>
  <c r="E31" i="5"/>
  <c r="F31" i="5"/>
  <c r="G31" i="5"/>
  <c r="H31" i="5"/>
  <c r="I31" i="5"/>
  <c r="J31" i="5"/>
  <c r="C14" i="9" l="1"/>
  <c r="C10" i="9"/>
  <c r="C5" i="9"/>
  <c r="C4" i="9" l="1"/>
  <c r="C17" i="9" s="1"/>
  <c r="D14" i="9" l="1"/>
  <c r="D10" i="9"/>
  <c r="D5" i="9"/>
  <c r="D4" i="9" l="1"/>
  <c r="D17" i="9" s="1"/>
  <c r="D18" i="9" s="1"/>
  <c r="E14" i="9" l="1"/>
  <c r="E10" i="9"/>
  <c r="E8" i="9"/>
  <c r="H12" i="9" l="1"/>
  <c r="H8" i="9"/>
  <c r="H10" i="9" l="1"/>
  <c r="H3" i="9" s="1"/>
  <c r="H17" i="9" s="1"/>
  <c r="H18" i="9" s="1"/>
  <c r="I12" i="9"/>
  <c r="I13" i="9"/>
  <c r="I10" i="9"/>
  <c r="I8" i="9"/>
  <c r="I3" i="9" l="1"/>
  <c r="I17" i="9" s="1"/>
  <c r="I18" i="9" s="1"/>
  <c r="J12" i="9"/>
  <c r="J13" i="9" l="1"/>
  <c r="J10" i="9"/>
  <c r="J8" i="9"/>
  <c r="J3" i="9" l="1"/>
  <c r="J17" i="9" l="1"/>
  <c r="J18" i="9" s="1"/>
  <c r="C9" i="5"/>
  <c r="K9" i="5"/>
  <c r="J9" i="5"/>
  <c r="I9" i="5"/>
  <c r="H9" i="5"/>
  <c r="G9" i="5"/>
  <c r="F9" i="5"/>
  <c r="E9" i="5"/>
  <c r="D9" i="5"/>
  <c r="K3" i="11"/>
  <c r="J3" i="11"/>
  <c r="J17" i="11" s="1"/>
  <c r="I3" i="11"/>
  <c r="I17" i="11" s="1"/>
  <c r="H3" i="11"/>
  <c r="G3" i="11"/>
  <c r="G17" i="11" s="1"/>
  <c r="F3" i="11"/>
  <c r="E3" i="11"/>
  <c r="D3" i="11"/>
  <c r="D17" i="11" s="1"/>
  <c r="C3" i="11"/>
  <c r="C17" i="11" s="1"/>
  <c r="K13" i="9"/>
  <c r="K12" i="9"/>
  <c r="K10" i="9"/>
  <c r="K8" i="9"/>
  <c r="K3" i="9"/>
  <c r="L12" i="9"/>
  <c r="L10" i="9"/>
  <c r="L8" i="9"/>
  <c r="K18" i="9" l="1"/>
  <c r="E17" i="11"/>
  <c r="F17" i="11"/>
  <c r="L3" i="9"/>
  <c r="L18" i="9" s="1"/>
  <c r="K17" i="11"/>
  <c r="H17" i="11"/>
  <c r="C13" i="14"/>
  <c r="K11" i="15" l="1"/>
  <c r="G12" i="15"/>
  <c r="K12" i="15"/>
  <c r="F10" i="8"/>
  <c r="F12" i="8" s="1"/>
  <c r="J3" i="8"/>
  <c r="J10" i="8" s="1"/>
  <c r="C10" i="8"/>
  <c r="C12" i="8" s="1"/>
  <c r="D10" i="8"/>
  <c r="D12" i="8" s="1"/>
  <c r="G10" i="8"/>
  <c r="H10" i="8"/>
  <c r="H12" i="8" s="1"/>
  <c r="I10" i="8"/>
  <c r="I12" i="8" s="1"/>
  <c r="K10" i="8"/>
  <c r="K12" i="8" s="1"/>
  <c r="J11" i="8"/>
  <c r="C11" i="3"/>
  <c r="D11" i="3"/>
  <c r="E11" i="3"/>
  <c r="F11" i="3"/>
  <c r="G11" i="3"/>
  <c r="H11" i="3"/>
  <c r="I11" i="3"/>
  <c r="J11" i="3"/>
  <c r="K11" i="3"/>
  <c r="L11" i="3"/>
  <c r="C19" i="3"/>
  <c r="D19" i="3"/>
  <c r="E19" i="3"/>
  <c r="F19" i="3"/>
  <c r="G19" i="3"/>
  <c r="H19" i="3"/>
  <c r="I19" i="3"/>
  <c r="J19" i="3"/>
  <c r="K19" i="3"/>
  <c r="L19" i="3"/>
  <c r="C22" i="3"/>
  <c r="D22" i="3"/>
  <c r="E22" i="3"/>
  <c r="F22" i="3"/>
  <c r="G22" i="3"/>
  <c r="H22" i="3"/>
  <c r="I22" i="3"/>
  <c r="J22" i="3"/>
  <c r="K22" i="3"/>
  <c r="C27" i="3"/>
  <c r="D27" i="3"/>
  <c r="E27" i="3"/>
  <c r="F27" i="3"/>
  <c r="H27" i="3"/>
  <c r="H35" i="3" s="1"/>
  <c r="I27" i="3"/>
  <c r="I35" i="3" s="1"/>
  <c r="J27" i="3"/>
  <c r="J35" i="3" s="1"/>
  <c r="K27" i="3"/>
  <c r="K35" i="3" s="1"/>
  <c r="L27" i="3"/>
  <c r="L35" i="3" s="1"/>
  <c r="G24" i="16" l="1"/>
  <c r="J12" i="8"/>
  <c r="F35" i="3"/>
  <c r="C35" i="3"/>
  <c r="D35" i="3"/>
  <c r="E35" i="3"/>
  <c r="E10" i="8"/>
  <c r="E12" i="8" s="1"/>
  <c r="L12" i="15" l="1"/>
  <c r="P21" i="1" l="1"/>
  <c r="R21" i="1" s="1"/>
  <c r="P5" i="1" l="1"/>
  <c r="R5" i="1" s="1"/>
  <c r="P6" i="1"/>
  <c r="R6" i="1" s="1"/>
  <c r="N10" i="1" l="1"/>
  <c r="P10" i="1" s="1"/>
  <c r="R10" i="1" s="1"/>
  <c r="P8" i="1"/>
  <c r="R8" i="1" s="1"/>
  <c r="P4" i="1" l="1"/>
  <c r="R4" i="1" s="1"/>
  <c r="P13" i="1" l="1"/>
  <c r="R13" i="1" s="1"/>
  <c r="N13" i="7"/>
  <c r="P11" i="1"/>
  <c r="R11" i="1" s="1"/>
  <c r="P19" i="1"/>
  <c r="R19" i="1" s="1"/>
  <c r="P20" i="1"/>
  <c r="R20" i="1" s="1"/>
  <c r="P22" i="1"/>
  <c r="R22" i="1" s="1"/>
  <c r="P23" i="1"/>
  <c r="R23" i="1" s="1"/>
  <c r="R24" i="1"/>
  <c r="R17" i="1" l="1"/>
  <c r="J24" i="10"/>
  <c r="R26" i="1"/>
  <c r="P30" i="1"/>
  <c r="R30" i="1" s="1"/>
  <c r="P15" i="1"/>
  <c r="R15" i="1" s="1"/>
  <c r="P18" i="1" l="1"/>
  <c r="R18" i="1" s="1"/>
  <c r="M32" i="13"/>
  <c r="M39" i="13" s="1"/>
  <c r="E32" i="13"/>
  <c r="E39" i="13" s="1"/>
  <c r="D32" i="13"/>
  <c r="D39" i="13" s="1"/>
  <c r="C32" i="13"/>
  <c r="C39" i="13" s="1"/>
  <c r="P3" i="1" l="1"/>
  <c r="R3" i="1" s="1"/>
  <c r="N2" i="1"/>
  <c r="N7" i="1" l="1"/>
  <c r="P2" i="1"/>
  <c r="R2" i="1" s="1"/>
  <c r="P7" i="1" l="1"/>
  <c r="R7" i="1" s="1"/>
  <c r="N25" i="1"/>
  <c r="N27" i="1" s="1"/>
  <c r="N29" i="1" s="1"/>
  <c r="P12" i="1"/>
  <c r="R12" i="1" s="1"/>
  <c r="P29" i="1" l="1"/>
  <c r="R29" i="1" s="1"/>
  <c r="R27" i="1"/>
  <c r="R25" i="1" l="1"/>
</calcChain>
</file>

<file path=xl/sharedStrings.xml><?xml version="1.0" encoding="utf-8"?>
<sst xmlns="http://schemas.openxmlformats.org/spreadsheetml/2006/main" count="1139" uniqueCount="683">
  <si>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</si>
  <si>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</si>
  <si>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</si>
  <si>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</si>
  <si>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</si>
  <si>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</si>
  <si>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</si>
  <si>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</si>
  <si>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</si>
  <si>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</si>
  <si>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</si>
  <si>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</si>
  <si>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</si>
  <si>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</si>
  <si>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</si>
  <si>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</si>
  <si>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</si>
  <si>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</si>
  <si>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</si>
  <si>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</si>
  <si>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</si>
  <si>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</si>
  <si>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</si>
  <si>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</si>
  <si>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</si>
  <si>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</si>
  <si>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</si>
  <si>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</si>
  <si>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</si>
  <si>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</si>
  <si>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</si>
  <si>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</si>
  <si>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</si>
  <si>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</si>
  <si>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</si>
  <si>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</si>
  <si>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</si>
  <si>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</si>
  <si>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</si>
  <si>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</si>
  <si>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</si>
  <si>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</si>
  <si>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</si>
  <si>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</si>
  <si>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</si>
  <si>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</si>
  <si>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</si>
  <si>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</si>
  <si>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</si>
  <si>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</si>
  <si>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</si>
  <si>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</si>
  <si>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</si>
  <si>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</si>
  <si>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</si>
  <si>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</si>
  <si>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</si>
  <si>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</si>
  <si>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</si>
  <si>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</si>
  <si>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</si>
  <si>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</si>
  <si>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</si>
  <si>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</si>
  <si>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</si>
  <si>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</si>
  <si>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</si>
  <si>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</si>
  <si>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</si>
  <si>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</si>
  <si>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</si>
  <si>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</si>
  <si>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</si>
  <si>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</si>
  <si>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</si>
  <si>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</si>
  <si>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</si>
  <si>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</si>
  <si>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</si>
  <si>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</si>
  <si>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</si>
  <si>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</si>
  <si>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</si>
  <si>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</si>
  <si>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</si>
  <si>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</si>
  <si>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</si>
  <si>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</si>
  <si>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</si>
  <si>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</si>
  <si>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</si>
  <si>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</si>
  <si>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</si>
  <si>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</si>
  <si>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</si>
  <si>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</si>
  <si>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</si>
  <si>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</si>
  <si>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</si>
  <si>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</si>
  <si>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</si>
  <si>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</si>
  <si>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</si>
  <si>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</si>
  <si>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</si>
  <si>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</si>
  <si>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</si>
  <si>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</si>
  <si>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</si>
  <si>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</si>
  <si>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</si>
  <si>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</si>
  <si>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</si>
  <si>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</si>
  <si>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</si>
  <si>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</si>
  <si>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</si>
  <si>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</si>
  <si>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</si>
  <si>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</si>
  <si>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</si>
  <si>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</si>
  <si>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</si>
  <si>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</si>
  <si>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</si>
  <si>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</si>
  <si>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</si>
  <si>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</si>
  <si>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</si>
  <si>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</si>
  <si>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</si>
  <si>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</si>
  <si>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</si>
  <si>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</si>
  <si>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</si>
  <si>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</si>
  <si>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</si>
  <si>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</si>
  <si>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</si>
  <si>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</si>
  <si>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</si>
  <si>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</si>
  <si>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</si>
  <si>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</si>
  <si>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</si>
  <si>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</si>
  <si>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</si>
  <si>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</si>
  <si>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</si>
  <si>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</si>
  <si>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</si>
  <si>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</si>
  <si>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</si>
  <si>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</si>
  <si>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</si>
  <si>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</si>
  <si>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</si>
  <si>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</si>
  <si>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</si>
  <si>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</si>
  <si>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</si>
  <si>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</si>
  <si>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</si>
  <si>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</si>
  <si>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</si>
  <si>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</si>
  <si>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</si>
  <si>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</si>
  <si>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</si>
  <si>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</si>
  <si>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</si>
  <si>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</si>
  <si>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</si>
  <si>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</si>
  <si>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</si>
  <si>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</si>
  <si>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</si>
  <si>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</si>
  <si>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</si>
  <si>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</si>
  <si>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</si>
  <si>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</si>
  <si>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</si>
  <si>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</si>
  <si>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</si>
  <si>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</si>
  <si>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 credits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</si>
  <si>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</si>
  <si>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</si>
  <si>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</si>
  <si>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</si>
  <si>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</si>
  <si>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</si>
  <si>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</si>
  <si>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</si>
  <si>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</si>
  <si>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</si>
  <si>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</si>
  <si>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</si>
  <si>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</si>
  <si>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</si>
  <si>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</si>
  <si>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</si>
  <si>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</si>
  <si>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</si>
  <si>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</si>
  <si>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eBusiness &amp; payments, of which:</t>
  </si>
  <si>
    <t xml:space="preserve">Prowizje kartowe (karty debetowe i pre-paid) </t>
  </si>
  <si>
    <t>commissions card (debit cards and pre-paid)</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</si>
  <si>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</si>
  <si>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</si>
  <si>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</si>
  <si>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</si>
  <si>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</si>
  <si>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</si>
  <si>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</si>
  <si>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</si>
  <si>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</si>
  <si>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</si>
  <si>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</si>
  <si>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</si>
  <si>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</si>
  <si>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</si>
  <si>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</si>
  <si>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</si>
  <si>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</si>
  <si>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</si>
  <si>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</si>
  <si>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</si>
  <si>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</si>
  <si>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</si>
  <si>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</si>
  <si>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</si>
  <si>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</si>
  <si>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</si>
  <si>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</si>
  <si>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</si>
  <si>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</si>
  <si>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</si>
  <si>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</si>
  <si>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</si>
  <si>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</si>
  <si>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</si>
  <si>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</si>
  <si>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</si>
  <si>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</si>
  <si>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</si>
  <si>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</si>
  <si>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</si>
  <si>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</si>
  <si>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</si>
  <si>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</si>
  <si>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</si>
  <si>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</si>
  <si>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</si>
  <si>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</si>
  <si>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</si>
  <si>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</si>
  <si>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</si>
  <si>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</si>
  <si>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</si>
  <si>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</si>
  <si>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</si>
  <si>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</si>
  <si>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</si>
  <si>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</si>
  <si>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</si>
  <si>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</si>
  <si>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</si>
  <si>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</si>
  <si>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</si>
  <si>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</si>
  <si>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</si>
  <si>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</si>
  <si>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</si>
  <si>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</si>
  <si>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Zawiązania rezerw na zobowiązania sporne i inne aktywa</t>
  </si>
  <si>
    <t>Koszty zakupu usług</t>
  </si>
  <si>
    <t>Składki na rzecz organizacji o charakterze dobrowolnym</t>
  </si>
  <si>
    <t>Zapłacone odszkodowania, kary i grzywny</t>
  </si>
  <si>
    <t>Przekazane darowizny</t>
  </si>
  <si>
    <t>Koszty z tyt. modyfikacji umowy leasingu</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</si>
  <si>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</si>
  <si>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</si>
  <si>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</si>
  <si>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</si>
  <si>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</si>
  <si>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</si>
  <si>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</si>
  <si>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</si>
  <si>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</si>
  <si>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</si>
  <si>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</si>
  <si>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</si>
  <si>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kredyty i pożyczki</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</si>
  <si>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</si>
  <si>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</si>
  <si>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</si>
  <si>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</si>
  <si>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</si>
  <si>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</si>
  <si>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</si>
  <si>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</si>
  <si>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</si>
  <si>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</si>
  <si>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</si>
  <si>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</si>
  <si>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</si>
  <si>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</si>
  <si>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</si>
  <si>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Costs of lease modifications</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</si>
  <si>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</si>
  <si>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</si>
  <si>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</si>
  <si>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</si>
  <si>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</si>
  <si>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</si>
  <si>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</si>
  <si>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</si>
  <si>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</si>
  <si>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</si>
  <si>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</si>
  <si>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</si>
  <si>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</si>
  <si>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</si>
  <si>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</si>
  <si>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</si>
  <si>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</si>
  <si>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</si>
  <si>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</si>
  <si>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</si>
  <si>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</si>
  <si>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</si>
  <si>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</si>
  <si>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</si>
  <si>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</si>
  <si>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</si>
  <si>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</si>
  <si>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</si>
  <si>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</si>
  <si>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</si>
  <si>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</si>
  <si>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</si>
  <si>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</si>
  <si>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</si>
  <si>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</si>
  <si>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</si>
  <si>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</si>
  <si>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</si>
  <si>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</si>
  <si>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</si>
  <si>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</si>
  <si>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</si>
  <si>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</si>
  <si>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</si>
  <si>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</si>
  <si>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</si>
  <si>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</si>
  <si>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</si>
  <si>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</si>
  <si>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</si>
  <si>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</si>
  <si>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</si>
  <si>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</si>
  <si>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</si>
  <si>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</si>
  <si>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</si>
  <si>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</si>
  <si>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</si>
  <si>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</si>
  <si>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</si>
  <si>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</si>
  <si>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</si>
  <si>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</si>
  <si>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</si>
  <si>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</si>
  <si>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</si>
  <si>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</si>
  <si>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</si>
  <si>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</si>
  <si>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</si>
  <si>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</si>
  <si>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</si>
  <si>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</si>
  <si>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</si>
  <si>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</si>
  <si>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</si>
  <si>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</si>
  <si>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</si>
  <si>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</si>
  <si>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</si>
  <si>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</si>
  <si>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</si>
  <si>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</si>
  <si>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</si>
  <si>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</si>
  <si>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</si>
  <si>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</si>
  <si>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</si>
  <si>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</si>
  <si>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</si>
  <si>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</si>
  <si>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</si>
  <si>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</si>
  <si>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</si>
  <si>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</si>
  <si>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</si>
  <si>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</si>
  <si>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</si>
  <si>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</si>
  <si>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</si>
  <si>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</si>
  <si>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</si>
  <si>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</si>
  <si>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</si>
  <si>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</si>
  <si>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</si>
  <si>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</si>
  <si>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</si>
  <si>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</si>
  <si>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</si>
  <si>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</si>
  <si>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</si>
  <si>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</si>
  <si>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</si>
  <si>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</si>
  <si>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</si>
  <si>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</si>
  <si>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</si>
  <si>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</si>
  <si>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</si>
  <si>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</si>
  <si>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</si>
  <si>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</si>
  <si>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</si>
  <si>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</si>
  <si>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</si>
  <si>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</si>
  <si>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</si>
  <si>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</si>
  <si>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</si>
  <si>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</si>
  <si>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</si>
  <si>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</si>
  <si>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</si>
  <si>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</si>
  <si>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</si>
  <si>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</si>
  <si>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</si>
  <si>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</si>
  <si>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</si>
  <si>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</si>
  <si>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</si>
  <si>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</si>
  <si>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</si>
  <si>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</si>
  <si>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</si>
  <si>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</si>
  <si>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</si>
  <si>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</si>
  <si>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</si>
  <si>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</si>
  <si>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</si>
  <si>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</si>
  <si>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</si>
  <si>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</si>
  <si>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</si>
  <si>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</si>
  <si>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Podstawowe dane niefinansowe Grupy Santander Bank Polska S.A. za pięć ostatnich lat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</si>
  <si>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</si>
  <si>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</si>
  <si>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</si>
  <si>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</si>
  <si>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</si>
  <si>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</si>
  <si>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</si>
  <si>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</si>
  <si>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</si>
  <si>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</si>
  <si>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</si>
  <si>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</si>
  <si>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</si>
  <si>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</si>
  <si>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</si>
  <si>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</si>
  <si>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</si>
  <si>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</si>
  <si>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</si>
  <si>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</si>
  <si>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</si>
  <si>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</si>
  <si>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</si>
  <si>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</si>
  <si>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</si>
  <si>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</si>
  <si>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</si>
  <si>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</si>
  <si>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</si>
  <si>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</si>
  <si>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</si>
  <si>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</si>
  <si>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</si>
  <si>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</si>
  <si>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</si>
  <si>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</si>
  <si>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</si>
  <si>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</si>
  <si>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</si>
  <si>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</si>
  <si>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</si>
  <si>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</si>
  <si>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</si>
  <si>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</si>
  <si>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</si>
  <si>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</si>
  <si>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</si>
  <si>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</si>
  <si>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</si>
  <si>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</si>
  <si>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</si>
  <si>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</si>
  <si>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</si>
  <si>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</si>
  <si>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</si>
  <si>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</si>
  <si>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</si>
  <si>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</si>
  <si>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</si>
  <si>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</si>
  <si>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</si>
  <si>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</si>
  <si>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</si>
  <si>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</si>
  <si>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</si>
  <si>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</si>
  <si>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</si>
  <si>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</si>
  <si>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</si>
  <si>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</si>
  <si>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</si>
  <si>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</si>
  <si>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</si>
  <si>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</si>
  <si>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Zmiana wartości godziwej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</si>
  <si>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</si>
  <si>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</si>
  <si>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</si>
  <si>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</si>
  <si>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</si>
  <si>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</si>
  <si>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</si>
  <si>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</si>
  <si>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kapitałowych dostępnych do sprzedaży</t>
  </si>
  <si>
    <t>Wynik na sprzedaży instrumentów dłużnych dostępnych do sprzedaży</t>
  </si>
  <si>
    <t>Profit on sale of equity securities available for sale</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</si>
  <si>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</si>
  <si>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</si>
  <si>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</si>
  <si>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</si>
  <si>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</si>
  <si>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</si>
  <si>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</si>
  <si>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</si>
  <si>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</si>
  <si>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</si>
  <si>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</si>
  <si>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</si>
  <si>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</si>
  <si>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</si>
  <si>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</si>
  <si>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</si>
  <si>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</si>
  <si>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</si>
  <si>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</si>
  <si>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</si>
  <si>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</si>
  <si>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</si>
  <si>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</si>
  <si>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</si>
  <si>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</si>
  <si>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</si>
  <si>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</si>
  <si>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</si>
  <si>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</si>
  <si>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</si>
  <si>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</si>
  <si>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 xml:space="preserve">Aktywni klienci bankowości elektronicznej Santander Bank Polska S.A., którzy w ostatnim miesiącu okresu sprawozdawczego przynajmniej raz zalogowali się do serwisu internetowego lub mobilnego. </t>
  </si>
  <si>
    <t>Active customers of electronic banking services of Santander Bank Polska S.A. who at least once used the service in the last month of the current reporting period.</t>
  </si>
  <si>
    <r>
      <t xml:space="preserve">Aktywa netto funduszy inwestycyjnych </t>
    </r>
    <r>
      <rPr>
        <vertAlign val="superscript"/>
        <sz val="7"/>
        <color theme="1"/>
        <rFont val="Open Sans"/>
        <family val="2"/>
        <charset val="238"/>
      </rPr>
      <t>3)</t>
    </r>
  </si>
  <si>
    <r>
      <t xml:space="preserve">Net assets in mutual funds </t>
    </r>
    <r>
      <rPr>
        <vertAlign val="superscript"/>
        <sz val="7"/>
        <color theme="1"/>
        <rFont val="Open Sans"/>
        <family val="2"/>
        <charset val="238"/>
      </rPr>
      <t>3)</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</si>
  <si>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</si>
  <si>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</si>
  <si>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</si>
  <si>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</si>
  <si>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</si>
  <si>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</si>
  <si>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</si>
  <si>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</si>
  <si>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</si>
  <si>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</si>
  <si>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</si>
  <si>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</si>
  <si>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</si>
  <si>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</si>
  <si>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</si>
  <si>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</si>
  <si>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</si>
  <si>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</si>
  <si>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</si>
  <si>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</si>
  <si>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</si>
  <si>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</si>
  <si>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</si>
  <si>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</si>
  <si>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</si>
  <si>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</si>
  <si>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</si>
  <si>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</si>
  <si>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</si>
  <si>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</si>
  <si>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</si>
  <si>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</si>
  <si>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</si>
  <si>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</si>
  <si>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</si>
  <si>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</si>
  <si>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</si>
  <si>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</si>
  <si>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</si>
  <si>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</si>
  <si>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</si>
  <si>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</si>
  <si>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</si>
  <si>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</si>
  <si>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</si>
  <si>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</si>
  <si>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</si>
  <si>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</si>
  <si>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</si>
  <si>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</si>
  <si>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</si>
  <si>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</si>
  <si>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</si>
  <si>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</si>
  <si>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</si>
  <si>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</si>
  <si>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</si>
  <si>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</si>
  <si>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</si>
  <si>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</si>
  <si>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</si>
  <si>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</si>
  <si>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</si>
  <si>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Zawiązania rezerw na ryzyko prawne</t>
  </si>
  <si>
    <t>Charge of provisions for legal risk</t>
  </si>
  <si>
    <t>kwota korekty</t>
  </si>
  <si>
    <t>bilans</t>
  </si>
  <si>
    <t xml:space="preserve">Dłużnych papierów wartościowych </t>
  </si>
  <si>
    <t xml:space="preserve">Debt securities </t>
  </si>
  <si>
    <t>Consulting and advisory fees</t>
  </si>
  <si>
    <t>Total general and administrative expenses</t>
  </si>
  <si>
    <t>Wynik na operacjach dłużnymi inwestycyjnymi aktywami finansowymi wycenianymi w wartości godziwej przez wynik finansowy</t>
  </si>
  <si>
    <t>Zmiana wartości godziwej należności kredytowych obowiązkowo wycenianych w wartości godziwej przez wynik finansowy</t>
  </si>
  <si>
    <t>Change in fair value of debt securities mandatorily measured at fair value through profit or loss</t>
  </si>
  <si>
    <t>Profit on sale of debt securities mandatorily measured at fair value through profit or loss</t>
  </si>
  <si>
    <t>Profit on sale of debt securities measured at fair value through other comprehensive income</t>
  </si>
  <si>
    <t>31.12.2019</t>
  </si>
  <si>
    <t xml:space="preserve">31.12.2019 </t>
  </si>
  <si>
    <t>Q1-4 2019</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</si>
  <si>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</si>
  <si>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</si>
  <si>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</si>
  <si>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Walutowe operacje międzybankowe oraz pozostałe handlowe dochody z transakcji walutowych</t>
  </si>
  <si>
    <t>1Q 2020</t>
  </si>
  <si>
    <t>I Q 2020</t>
  </si>
  <si>
    <t xml:space="preserve">Pochodne instrumenty finansowe </t>
  </si>
  <si>
    <t>Klienci z aktywnym dostępem do bankowości internetowej i mobilnej Santander Bank Polska S.A. 
Od marca 2020 r. obowiązują bardziej precyzyjne kryteria klasyfikacji klientów do tej kategorii, co jest powodem spadku ich liczebności. W oparciu o poprzednio obowiązującą, szerszą definicję porównywalna liczba zarejestrowanych użytkowników bankowości elektronicznej wynosiła 4 559 na 31.03.2020.</t>
  </si>
  <si>
    <t xml:space="preserve">Customers with ready access to internet and mobile banking services of Santander Bank Polska S.A. 
Effective from March 2020, more percise classification criteria for this customer category are applied, which accounts for a decrease in its number. In accordance with the previous, wider definition, there were 4 559 of registered internet and mobile banking users as at 31.03.2020. </t>
  </si>
  <si>
    <t xml:space="preserve">Zannualizowany narastający wynik odsetkowy netto (bez przychodów odsetkowych z portfela dłużnych papierów wartościowych przeznaczonych do obrotu i  pozostałych ekspozycji związanych z działalnością handlową) przez średnią wartość aktywów oprocentowanych netto z końca kolejnych kwartałów począwszy od końca poprzedniego roku (bez aktywów finansowych przeznaczonych do obrotu, pochodnych instrumentów zabezpieczających, pozostałych ekspozycji związanych z działalnością handlową i pozostałych należności od klientów). </t>
  </si>
  <si>
    <t xml:space="preserve">Annualised Ytd net interest income (excluding interest income from the portfolio of debt securities held for trading and other exposures related to trading) to average net interest earning assets as at the end of subsequent quarters, starting from the end of the preceding year (excluding financial assets held for trading, hedging derivatives, other exposures related to trading and other loans and advances to customers). </t>
  </si>
  <si>
    <t xml:space="preserve">Należności brutto od klientów zakwalifikowane do koszyka 3 i ekspozycje POCI przez wyceniany w zamortyzowanym koszcie portfel należności brutto od klientów na koniec okresu sprawozdawczego 
(kalkulacja obowiązująca dla okresów sprawozdawczych po 1 stycznia 2018 r.). </t>
  </si>
  <si>
    <t xml:space="preserve">Gross loans and advances to customers classified to stage 3 and POCI exposures to the portfolio of gross loans and advances to customers measured at amortised cost at the end of the reporting period (calculation in use from reporting periods after 1 January 2018). </t>
  </si>
  <si>
    <t>Q1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</si>
</sst>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7" formatCode="_-* #,##0\ _z_ł_-;\-* #,##0\ _z_ł_-;_-* &quot;-&quot;??\ _z_ł_-;_-@_-"/>
    <numFmt numFmtId="168" formatCode="0.0%"/>
    <numFmt numFmtId="169" formatCode="_-* #,##0_-;\-* #,##0_-;_-* &quot;-&quot;??_-;_-@_-"/>
  </numFmts>
  <fonts count="84">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9"/>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rgb="FF00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s>
  <fills count="1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s>
  <borders count="43">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50" fillId="0" borderId="0"/>
    <xf numFmtId="0" fontId="2" fillId="0" borderId="0"/>
    <xf numFmtId="0" fontId="2" fillId="0" borderId="0"/>
    <xf numFmtId="9" fontId="50" fillId="0" borderId="0" applyFont="0" applyFill="0" applyBorder="0" applyAlignment="0" applyProtection="0"/>
    <xf numFmtId="44" fontId="50" fillId="0" borderId="0" applyFont="0" applyFill="0" applyBorder="0" applyAlignment="0" applyProtection="0"/>
    <xf numFmtId="43" fontId="13" fillId="0" borderId="0" applyFont="0" applyFill="0" applyBorder="0" applyAlignment="0" applyProtection="0"/>
  </cellStyleXfs>
  <cellXfs count="446">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33"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5" fontId="37" fillId="0" borderId="18" xfId="0" applyNumberFormat="1" applyFont="1" applyBorder="1" applyAlignment="1">
      <alignment horizontal="right"/>
    </xf>
    <xf numFmtId="165" fontId="35" fillId="0" borderId="13" xfId="0" applyNumberFormat="1" applyFont="1" applyBorder="1" applyAlignment="1">
      <alignment horizontal="right" indent="1"/>
    </xf>
    <xf numFmtId="165"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5" fontId="42" fillId="0" borderId="1" xfId="0" applyNumberFormat="1" applyFont="1" applyBorder="1" applyAlignment="1">
      <alignment horizontal="right" indent="1"/>
    </xf>
    <xf numFmtId="0" fontId="42"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6" fillId="0" borderId="1" xfId="0" applyFont="1" applyBorder="1" applyAlignment="1">
      <alignment horizontal="left" wrapText="1"/>
    </xf>
    <xf numFmtId="0" fontId="39" fillId="0" borderId="0" xfId="0" applyFont="1" applyAlignment="1">
      <alignment vertical="top" wrapText="1"/>
    </xf>
    <xf numFmtId="0" fontId="26" fillId="0" borderId="1" xfId="0" quotePrefix="1" applyFont="1" applyBorder="1" applyAlignment="1">
      <alignment horizontal="left" wrapText="1"/>
    </xf>
    <xf numFmtId="165" fontId="43" fillId="0" borderId="0" xfId="16890" applyNumberFormat="1" applyFont="1" applyFill="1" applyBorder="1" applyAlignment="1">
      <alignment horizontal="right" vertical="center" wrapText="1"/>
    </xf>
    <xf numFmtId="165" fontId="43"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2"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5" fillId="0" borderId="0" xfId="0" applyFont="1"/>
    <xf numFmtId="0" fontId="18"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6" fillId="0" borderId="4" xfId="0" applyFont="1" applyBorder="1"/>
    <xf numFmtId="165" fontId="16" fillId="0" borderId="5" xfId="16890" applyNumberFormat="1" applyFont="1" applyFill="1" applyBorder="1" applyAlignment="1">
      <alignment horizontal="right" indent="1"/>
    </xf>
    <xf numFmtId="0" fontId="48"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8" fillId="0" borderId="0" xfId="0" applyFont="1"/>
    <xf numFmtId="0" fontId="46" fillId="0" borderId="4" xfId="0" applyFont="1" applyBorder="1" applyAlignment="1">
      <alignment wrapText="1"/>
    </xf>
    <xf numFmtId="0" fontId="48"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6" fontId="43" fillId="0" borderId="9" xfId="16890" applyNumberFormat="1" applyFont="1" applyFill="1" applyBorder="1" applyAlignment="1">
      <alignment horizontal="right" indent="1"/>
    </xf>
    <xf numFmtId="0" fontId="43"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49" fillId="0" borderId="0" xfId="21870"/>
    <xf numFmtId="0" fontId="44" fillId="10" borderId="30" xfId="21871" applyFont="1" applyFill="1" applyBorder="1" applyAlignment="1">
      <alignment vertical="center" wrapText="1"/>
    </xf>
    <xf numFmtId="0" fontId="44" fillId="9" borderId="30" xfId="21871" applyFont="1" applyFill="1" applyBorder="1" applyAlignment="1">
      <alignment vertical="center" wrapText="1"/>
    </xf>
    <xf numFmtId="0" fontId="53" fillId="0" borderId="0" xfId="21871" applyFont="1"/>
    <xf numFmtId="0" fontId="54" fillId="10" borderId="19" xfId="21871" applyFont="1" applyFill="1" applyBorder="1" applyAlignment="1">
      <alignment vertical="center" wrapText="1"/>
    </xf>
    <xf numFmtId="0" fontId="54" fillId="10" borderId="19" xfId="21871" applyFont="1" applyFill="1" applyBorder="1" applyAlignment="1">
      <alignment horizontal="right" vertical="center" wrapText="1"/>
    </xf>
    <xf numFmtId="0" fontId="55" fillId="10" borderId="0" xfId="21871" applyFont="1" applyFill="1" applyBorder="1" applyAlignment="1">
      <alignment horizontal="left" vertical="center" wrapText="1"/>
    </xf>
    <xf numFmtId="0" fontId="55" fillId="10" borderId="0" xfId="21871" applyFont="1" applyFill="1" applyBorder="1" applyAlignment="1">
      <alignment horizontal="right" vertical="center" wrapText="1"/>
    </xf>
    <xf numFmtId="0" fontId="55" fillId="10" borderId="30" xfId="21871" applyFont="1" applyFill="1" applyBorder="1" applyAlignment="1">
      <alignment horizontal="left" vertical="center" wrapText="1"/>
    </xf>
    <xf numFmtId="0" fontId="55" fillId="10" borderId="30" xfId="21871" applyFont="1" applyFill="1" applyBorder="1" applyAlignment="1">
      <alignment horizontal="right" vertical="center" wrapText="1"/>
    </xf>
    <xf numFmtId="168" fontId="58" fillId="9" borderId="0" xfId="21871" applyNumberFormat="1" applyFont="1" applyFill="1" applyBorder="1" applyAlignment="1">
      <alignment horizontal="right" vertical="center" wrapText="1"/>
    </xf>
    <xf numFmtId="0" fontId="53" fillId="9" borderId="0" xfId="21871" applyFont="1" applyFill="1"/>
    <xf numFmtId="0" fontId="55" fillId="9" borderId="0" xfId="21871" applyFont="1" applyFill="1" applyBorder="1" applyAlignment="1">
      <alignment horizontal="left" vertical="center" wrapText="1"/>
    </xf>
    <xf numFmtId="0" fontId="55" fillId="10" borderId="30" xfId="21871" applyFont="1" applyFill="1" applyBorder="1" applyAlignment="1">
      <alignment horizontal="left" wrapText="1"/>
    </xf>
    <xf numFmtId="3" fontId="56" fillId="0" borderId="0" xfId="21871" applyNumberFormat="1" applyFont="1" applyFill="1" applyBorder="1" applyAlignment="1">
      <alignment horizontal="right" vertical="center" wrapText="1"/>
    </xf>
    <xf numFmtId="3" fontId="55" fillId="0" borderId="0" xfId="21871" applyNumberFormat="1" applyFont="1"/>
    <xf numFmtId="0" fontId="52" fillId="0" borderId="0" xfId="0" applyFont="1" applyAlignment="1">
      <alignment horizontal="right" vertical="top" wrapText="1" indent="1"/>
    </xf>
    <xf numFmtId="3" fontId="56" fillId="0" borderId="30" xfId="21871"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6"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6" fillId="0" borderId="0" xfId="0" applyFont="1" applyFill="1"/>
    <xf numFmtId="0" fontId="46"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165" fontId="46" fillId="0" borderId="0" xfId="0" applyNumberFormat="1" applyFont="1"/>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59" fillId="0" borderId="0" xfId="0" applyFont="1"/>
    <xf numFmtId="165" fontId="59" fillId="0" borderId="0" xfId="0" applyNumberFormat="1" applyFont="1"/>
    <xf numFmtId="165" fontId="43"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65" fontId="0" fillId="0" borderId="0" xfId="0" applyNumberFormat="1" applyAlignment="1">
      <alignment wrapText="1"/>
    </xf>
    <xf numFmtId="14" fontId="34" fillId="0" borderId="17" xfId="0" applyNumberFormat="1" applyFont="1" applyFill="1" applyBorder="1" applyAlignment="1">
      <alignment horizontal="right" wrapText="1"/>
    </xf>
    <xf numFmtId="165" fontId="35" fillId="0" borderId="13" xfId="0" applyNumberFormat="1" applyFont="1" applyFill="1" applyBorder="1" applyAlignment="1">
      <alignment horizontal="right" indent="1"/>
    </xf>
    <xf numFmtId="165" fontId="36" fillId="0" borderId="13" xfId="0" applyNumberFormat="1" applyFont="1" applyFill="1" applyBorder="1" applyAlignment="1">
      <alignment horizontal="right" indent="1"/>
    </xf>
    <xf numFmtId="165" fontId="37"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2" fillId="0" borderId="0" xfId="0" applyFont="1" applyAlignment="1">
      <alignment horizontal="left" vertical="center" wrapText="1"/>
    </xf>
    <xf numFmtId="0" fontId="55" fillId="10" borderId="32" xfId="21871" applyFont="1" applyFill="1" applyBorder="1" applyAlignment="1">
      <alignment horizontal="left" vertical="center" wrapText="1"/>
    </xf>
    <xf numFmtId="0" fontId="55" fillId="10" borderId="32" xfId="21871" applyFont="1" applyFill="1" applyBorder="1" applyAlignment="1">
      <alignment horizontal="right" vertical="center" wrapText="1"/>
    </xf>
    <xf numFmtId="0" fontId="55" fillId="10" borderId="33" xfId="21871" applyFont="1" applyFill="1" applyBorder="1" applyAlignment="1">
      <alignment horizontal="left" vertical="center" wrapText="1"/>
    </xf>
    <xf numFmtId="0" fontId="55" fillId="10" borderId="33" xfId="21871" applyFont="1" applyFill="1" applyBorder="1" applyAlignment="1">
      <alignment horizontal="right" vertical="center" wrapText="1"/>
    </xf>
    <xf numFmtId="0" fontId="55" fillId="10" borderId="34" xfId="21871" applyFont="1" applyFill="1" applyBorder="1" applyAlignment="1">
      <alignment horizontal="left" vertical="center" wrapText="1"/>
    </xf>
    <xf numFmtId="44" fontId="55" fillId="10" borderId="34" xfId="21875" applyFont="1" applyFill="1" applyBorder="1" applyAlignment="1">
      <alignment horizontal="left" vertical="center" wrapText="1"/>
    </xf>
    <xf numFmtId="0" fontId="55" fillId="10" borderId="34" xfId="21871" applyFont="1" applyFill="1" applyBorder="1" applyAlignment="1">
      <alignment horizontal="right" vertical="center" wrapText="1"/>
    </xf>
    <xf numFmtId="44" fontId="55" fillId="10" borderId="34" xfId="21875" applyFont="1" applyFill="1" applyBorder="1" applyAlignment="1">
      <alignment horizontal="right" vertical="center" wrapText="1"/>
    </xf>
    <xf numFmtId="3" fontId="56" fillId="0" borderId="32" xfId="21871" applyNumberFormat="1" applyFont="1" applyFill="1" applyBorder="1" applyAlignment="1">
      <alignment horizontal="right" vertical="center" wrapText="1"/>
    </xf>
    <xf numFmtId="3" fontId="56" fillId="0" borderId="33" xfId="21871" applyNumberFormat="1" applyFont="1" applyFill="1" applyBorder="1" applyAlignment="1">
      <alignment horizontal="right" vertical="center" wrapText="1"/>
    </xf>
    <xf numFmtId="3" fontId="56" fillId="0" borderId="34" xfId="21871" applyNumberFormat="1" applyFont="1" applyFill="1" applyBorder="1" applyAlignment="1">
      <alignment horizontal="right" vertical="center" wrapText="1"/>
    </xf>
    <xf numFmtId="0" fontId="54" fillId="0" borderId="19" xfId="21871" applyFont="1" applyFill="1" applyBorder="1" applyAlignment="1">
      <alignment horizontal="right" vertical="center" wrapText="1"/>
    </xf>
    <xf numFmtId="0" fontId="53" fillId="0" borderId="0" xfId="21871" applyFont="1" applyFill="1"/>
    <xf numFmtId="3" fontId="58"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7"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7" fillId="10" borderId="0" xfId="21871" applyFont="1" applyFill="1" applyBorder="1" applyAlignment="1">
      <alignment horizontal="left" vertical="center" wrapText="1"/>
    </xf>
    <xf numFmtId="0" fontId="53" fillId="0" borderId="0" xfId="21871" applyFont="1" applyAlignment="1">
      <alignment horizontal="right"/>
    </xf>
    <xf numFmtId="0" fontId="52" fillId="0" borderId="0" xfId="0" applyFont="1" applyAlignment="1">
      <alignment horizontal="right" vertical="center" indent="1"/>
    </xf>
    <xf numFmtId="0" fontId="52" fillId="0" borderId="0" xfId="0" applyFont="1" applyAlignment="1">
      <alignment horizontal="left" vertical="center"/>
    </xf>
    <xf numFmtId="0" fontId="52" fillId="0" borderId="0" xfId="0" applyFont="1" applyAlignment="1">
      <alignment horizontal="justify" vertical="top" wrapText="1"/>
    </xf>
    <xf numFmtId="0" fontId="61" fillId="0" borderId="0" xfId="0" applyFont="1" applyAlignment="1">
      <alignment wrapText="1"/>
    </xf>
    <xf numFmtId="0" fontId="61" fillId="0" borderId="0" xfId="0" applyFont="1"/>
    <xf numFmtId="165" fontId="59" fillId="0" borderId="0" xfId="0" applyNumberFormat="1" applyFont="1" applyAlignment="1">
      <alignment wrapText="1"/>
    </xf>
    <xf numFmtId="0" fontId="26" fillId="0" borderId="1" xfId="0" applyFont="1" applyBorder="1" applyAlignment="1">
      <alignment horizontal="left"/>
    </xf>
    <xf numFmtId="14" fontId="62" fillId="0" borderId="17" xfId="0" applyNumberFormat="1" applyFont="1" applyBorder="1" applyAlignment="1">
      <alignment horizontal="right" vertical="center"/>
    </xf>
    <xf numFmtId="165" fontId="63" fillId="0" borderId="13" xfId="0" applyNumberFormat="1" applyFont="1" applyBorder="1" applyAlignment="1">
      <alignment horizontal="right" vertical="center" indent="1"/>
    </xf>
    <xf numFmtId="165" fontId="64" fillId="0" borderId="13" xfId="0" applyNumberFormat="1" applyFont="1" applyBorder="1" applyAlignment="1">
      <alignment horizontal="right" vertical="center" indent="1"/>
    </xf>
    <xf numFmtId="165" fontId="65" fillId="0" borderId="18" xfId="0" applyNumberFormat="1" applyFont="1" applyBorder="1" applyAlignment="1">
      <alignment horizontal="right" vertical="center"/>
    </xf>
    <xf numFmtId="14" fontId="62" fillId="0" borderId="19" xfId="0" applyNumberFormat="1" applyFont="1" applyBorder="1" applyAlignment="1">
      <alignment horizontal="right" vertical="center" wrapText="1"/>
    </xf>
    <xf numFmtId="165" fontId="64" fillId="0" borderId="0" xfId="0" applyNumberFormat="1" applyFont="1" applyAlignment="1">
      <alignment horizontal="right" vertical="center" wrapText="1"/>
    </xf>
    <xf numFmtId="0" fontId="64"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5"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32" fillId="0" borderId="0" xfId="0" applyNumberFormat="1" applyFont="1"/>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2" fillId="0" borderId="0" xfId="0" applyFont="1" applyBorder="1" applyAlignment="1">
      <alignment horizontal="left"/>
    </xf>
    <xf numFmtId="165" fontId="42" fillId="0" borderId="0" xfId="0" applyNumberFormat="1" applyFont="1" applyBorder="1" applyAlignment="1">
      <alignment horizontal="right" indent="1"/>
    </xf>
    <xf numFmtId="0" fontId="66" fillId="0" borderId="12" xfId="0" applyFont="1" applyBorder="1" applyAlignment="1">
      <alignment horizontal="left"/>
    </xf>
    <xf numFmtId="0" fontId="45" fillId="0" borderId="0" xfId="0" applyNumberFormat="1" applyFont="1" applyFill="1"/>
    <xf numFmtId="165" fontId="29" fillId="0" borderId="0" xfId="0" applyNumberFormat="1" applyFont="1" applyFill="1"/>
    <xf numFmtId="165" fontId="29" fillId="0" borderId="0" xfId="0" applyNumberFormat="1" applyFont="1"/>
    <xf numFmtId="165" fontId="61" fillId="0" borderId="0" xfId="0" applyNumberFormat="1" applyFont="1"/>
    <xf numFmtId="3" fontId="67" fillId="0" borderId="0" xfId="0" applyNumberFormat="1" applyFont="1"/>
    <xf numFmtId="3" fontId="46" fillId="0" borderId="0" xfId="0" applyNumberFormat="1" applyFont="1"/>
    <xf numFmtId="165" fontId="0" fillId="0" borderId="0" xfId="0" applyNumberFormat="1"/>
    <xf numFmtId="3" fontId="46"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8" fillId="0" borderId="0" xfId="0" applyFont="1" applyFill="1"/>
    <xf numFmtId="0" fontId="68" fillId="0" borderId="0" xfId="0" applyFont="1"/>
    <xf numFmtId="3" fontId="56"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0" fontId="69" fillId="0" borderId="0" xfId="0" applyFont="1"/>
    <xf numFmtId="165" fontId="68" fillId="0" borderId="0" xfId="0" applyNumberFormat="1" applyFont="1"/>
    <xf numFmtId="0" fontId="70" fillId="0" borderId="0" xfId="0" applyFont="1"/>
    <xf numFmtId="166" fontId="67" fillId="0" borderId="0" xfId="0" applyNumberFormat="1" applyFont="1"/>
    <xf numFmtId="168" fontId="0" fillId="0" borderId="0" xfId="0" applyNumberFormat="1"/>
    <xf numFmtId="3" fontId="0" fillId="0" borderId="0" xfId="0" applyNumberFormat="1"/>
    <xf numFmtId="0" fontId="67" fillId="0" borderId="0" xfId="0" applyFont="1"/>
    <xf numFmtId="0" fontId="32" fillId="0" borderId="0" xfId="0" applyFont="1" applyFill="1"/>
    <xf numFmtId="165" fontId="32" fillId="0" borderId="0" xfId="0" applyNumberFormat="1" applyFont="1" applyFill="1"/>
    <xf numFmtId="165" fontId="26" fillId="0" borderId="0" xfId="16890" applyNumberFormat="1" applyFont="1" applyFill="1" applyBorder="1" applyAlignment="1">
      <alignment horizontal="right" indent="1"/>
    </xf>
    <xf numFmtId="0" fontId="26" fillId="0" borderId="0" xfId="0" applyFont="1"/>
    <xf numFmtId="165" fontId="69" fillId="0" borderId="0" xfId="0" applyNumberFormat="1" applyFont="1"/>
    <xf numFmtId="0" fontId="32" fillId="0" borderId="0" xfId="0" applyFont="1" applyBorder="1"/>
    <xf numFmtId="165" fontId="32" fillId="0" borderId="0" xfId="16890" applyNumberFormat="1" applyFont="1" applyFill="1" applyBorder="1" applyAlignment="1">
      <alignment horizontal="right" indent="1"/>
    </xf>
    <xf numFmtId="165" fontId="32" fillId="0" borderId="0" xfId="0" applyNumberFormat="1" applyFont="1" applyBorder="1"/>
    <xf numFmtId="165" fontId="26" fillId="0" borderId="0" xfId="0" applyNumberFormat="1" applyFont="1"/>
    <xf numFmtId="14" fontId="71" fillId="0" borderId="19" xfId="0" applyNumberFormat="1" applyFont="1" applyBorder="1" applyAlignment="1">
      <alignment horizontal="right" vertical="center" wrapText="1"/>
    </xf>
    <xf numFmtId="165" fontId="72" fillId="0" borderId="0" xfId="0" applyNumberFormat="1" applyFont="1" applyAlignment="1">
      <alignment horizontal="right" vertical="center" wrapText="1"/>
    </xf>
    <xf numFmtId="0" fontId="72" fillId="0" borderId="13" xfId="0" applyFont="1" applyBorder="1" applyAlignment="1">
      <alignment horizontal="left" vertical="center" wrapText="1"/>
    </xf>
    <xf numFmtId="165" fontId="73" fillId="0" borderId="13" xfId="0" applyNumberFormat="1" applyFont="1" applyBorder="1" applyAlignment="1">
      <alignment horizontal="right" vertical="center" indent="1"/>
    </xf>
    <xf numFmtId="165" fontId="72"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6" fillId="0" borderId="0" xfId="0" applyNumberFormat="1" applyFont="1" applyFill="1"/>
    <xf numFmtId="165" fontId="0" fillId="0" borderId="0" xfId="0" applyNumberFormat="1" applyFill="1"/>
    <xf numFmtId="169" fontId="61" fillId="0" borderId="0" xfId="0" applyNumberFormat="1" applyFont="1" applyFill="1"/>
    <xf numFmtId="169" fontId="68" fillId="0" borderId="0" xfId="0" applyNumberFormat="1" applyFont="1" applyFill="1"/>
    <xf numFmtId="0" fontId="61" fillId="0" borderId="0" xfId="0" applyFont="1" applyFill="1" applyAlignment="1">
      <alignment wrapText="1"/>
    </xf>
    <xf numFmtId="0" fontId="61" fillId="0" borderId="0" xfId="0" applyFont="1" applyFill="1"/>
    <xf numFmtId="165" fontId="61" fillId="0" borderId="0" xfId="0" applyNumberFormat="1" applyFont="1" applyFill="1"/>
    <xf numFmtId="0" fontId="29" fillId="0" borderId="0" xfId="0" applyFont="1" applyFill="1" applyAlignment="1">
      <alignment wrapText="1"/>
    </xf>
    <xf numFmtId="0" fontId="74"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5" fillId="0" borderId="0" xfId="0" applyNumberFormat="1" applyFont="1" applyFill="1"/>
    <xf numFmtId="0" fontId="67" fillId="0" borderId="0" xfId="0" applyFont="1" applyFill="1" applyAlignment="1">
      <alignment horizontal="right"/>
    </xf>
    <xf numFmtId="165" fontId="67" fillId="0" borderId="0" xfId="0" applyNumberFormat="1" applyFont="1" applyFill="1"/>
    <xf numFmtId="164" fontId="59" fillId="0" borderId="0" xfId="0" applyNumberFormat="1" applyFont="1"/>
    <xf numFmtId="4" fontId="67" fillId="0" borderId="0" xfId="0" applyNumberFormat="1" applyFont="1" applyFill="1" applyAlignment="1">
      <alignment horizontal="right"/>
    </xf>
    <xf numFmtId="4" fontId="67" fillId="0" borderId="0" xfId="0" applyNumberFormat="1" applyFont="1" applyFill="1"/>
    <xf numFmtId="0" fontId="26" fillId="0" borderId="0" xfId="0" applyFont="1" applyFill="1"/>
    <xf numFmtId="0" fontId="26" fillId="0" borderId="0" xfId="0" applyFont="1" applyBorder="1"/>
    <xf numFmtId="0" fontId="59" fillId="0" borderId="0" xfId="0" applyFont="1" applyBorder="1"/>
    <xf numFmtId="165" fontId="18" fillId="0" borderId="13" xfId="0" applyNumberFormat="1" applyFont="1" applyFill="1" applyBorder="1" applyAlignment="1">
      <alignment horizontal="right" vertical="center" indent="1"/>
    </xf>
    <xf numFmtId="165" fontId="64" fillId="0" borderId="13" xfId="0" applyNumberFormat="1" applyFont="1" applyFill="1" applyBorder="1" applyAlignment="1">
      <alignment horizontal="right" vertical="center" indent="1"/>
    </xf>
    <xf numFmtId="165" fontId="59"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165" fontId="24" fillId="0" borderId="0" xfId="0" applyNumberFormat="1" applyFont="1"/>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6"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167" fontId="26" fillId="0" borderId="3"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5" fontId="42"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15" fillId="0" borderId="0" xfId="0" applyFont="1" applyBorder="1"/>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4" fillId="0" borderId="20" xfId="0" applyFont="1" applyBorder="1"/>
    <xf numFmtId="3" fontId="25" fillId="0" borderId="0" xfId="0" applyNumberFormat="1" applyFont="1"/>
    <xf numFmtId="165" fontId="24" fillId="0" borderId="1" xfId="0" applyNumberFormat="1" applyFont="1" applyBorder="1" applyAlignment="1">
      <alignment horizontal="right" indent="1"/>
    </xf>
    <xf numFmtId="165" fontId="28" fillId="0" borderId="1" xfId="0" applyNumberFormat="1" applyFont="1" applyBorder="1" applyAlignment="1">
      <alignment horizontal="right" inden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0" fontId="30" fillId="0" borderId="18" xfId="0" applyFont="1" applyBorder="1" applyAlignment="1">
      <alignmen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165" fontId="24" fillId="0" borderId="0" xfId="0" applyNumberFormat="1" applyFont="1" applyFill="1"/>
    <xf numFmtId="0" fontId="23" fillId="0" borderId="17" xfId="16875" applyFont="1" applyFill="1" applyBorder="1" applyAlignment="1">
      <alignment horizontal="left" wrapText="1"/>
    </xf>
    <xf numFmtId="4" fontId="77" fillId="0" borderId="17" xfId="16890" applyNumberFormat="1" applyFont="1" applyFill="1" applyBorder="1" applyAlignment="1">
      <alignment horizontal="right" vertical="center" wrapText="1"/>
    </xf>
    <xf numFmtId="0" fontId="78" fillId="0" borderId="0" xfId="0" applyFont="1" applyAlignment="1">
      <alignment vertical="center"/>
    </xf>
    <xf numFmtId="0" fontId="78" fillId="0" borderId="0" xfId="0" applyFont="1" applyAlignment="1">
      <alignment horizontal="right" vertical="center"/>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3" fontId="24" fillId="0" borderId="0" xfId="0" applyNumberFormat="1" applyFont="1"/>
    <xf numFmtId="0" fontId="52" fillId="0" borderId="0" xfId="0" applyFont="1" applyAlignment="1">
      <alignment horizontal="justify" vertical="center"/>
    </xf>
    <xf numFmtId="0" fontId="22" fillId="0" borderId="3" xfId="16890" applyFont="1" applyFill="1" applyBorder="1" applyAlignment="1">
      <alignment horizontal="left"/>
    </xf>
    <xf numFmtId="3" fontId="22" fillId="0" borderId="3" xfId="16890" applyNumberFormat="1" applyFont="1" applyFill="1" applyBorder="1" applyAlignment="1">
      <alignment horizontal="right"/>
    </xf>
    <xf numFmtId="3" fontId="16" fillId="0" borderId="0" xfId="0" applyNumberFormat="1" applyFont="1"/>
    <xf numFmtId="0" fontId="28" fillId="0" borderId="0" xfId="0" applyFont="1" applyFill="1"/>
    <xf numFmtId="3" fontId="28" fillId="0" borderId="0" xfId="0" applyNumberFormat="1" applyFont="1" applyFill="1"/>
    <xf numFmtId="0" fontId="28" fillId="0" borderId="0" xfId="0" applyFont="1"/>
    <xf numFmtId="0" fontId="22" fillId="0" borderId="0" xfId="0" applyFont="1" applyFill="1"/>
    <xf numFmtId="1" fontId="26" fillId="0" borderId="0" xfId="0" applyNumberFormat="1" applyFont="1" applyFill="1"/>
    <xf numFmtId="165" fontId="26" fillId="0" borderId="0" xfId="0" applyNumberFormat="1" applyFont="1" applyFill="1"/>
    <xf numFmtId="165" fontId="16" fillId="0" borderId="13" xfId="21872" applyNumberFormat="1" applyFont="1" applyFill="1" applyBorder="1" applyAlignment="1">
      <alignment horizontal="right" vertical="center" indent="1"/>
    </xf>
    <xf numFmtId="165" fontId="16" fillId="0" borderId="13" xfId="21872" applyNumberFormat="1" applyFont="1" applyFill="1" applyBorder="1" applyAlignment="1">
      <alignment horizontal="center" vertical="center"/>
    </xf>
    <xf numFmtId="3" fontId="24" fillId="0" borderId="0" xfId="0" applyNumberFormat="1" applyFont="1" applyFill="1"/>
    <xf numFmtId="167" fontId="26" fillId="0" borderId="3" xfId="16890" applyNumberFormat="1" applyFont="1" applyFill="1" applyBorder="1" applyAlignment="1">
      <alignment horizontal="right" vertical="center" indent="1"/>
    </xf>
    <xf numFmtId="0" fontId="79" fillId="0" borderId="0" xfId="0" applyFont="1"/>
    <xf numFmtId="0" fontId="80" fillId="0" borderId="22" xfId="0" applyFont="1" applyBorder="1" applyAlignment="1">
      <alignment horizontal="right" vertical="top"/>
    </xf>
    <xf numFmtId="165" fontId="81" fillId="0" borderId="13" xfId="0" applyNumberFormat="1" applyFont="1" applyBorder="1" applyAlignment="1">
      <alignment horizontal="right" vertical="center" indent="1"/>
    </xf>
    <xf numFmtId="165" fontId="82" fillId="0" borderId="18" xfId="0" applyNumberFormat="1" applyFont="1" applyBorder="1" applyAlignment="1">
      <alignment horizontal="right" vertical="center"/>
    </xf>
    <xf numFmtId="165" fontId="81" fillId="0" borderId="13" xfId="0" applyNumberFormat="1" applyFont="1" applyBorder="1" applyAlignment="1">
      <alignment horizontal="right" vertical="top" indent="1"/>
    </xf>
    <xf numFmtId="165" fontId="81" fillId="0" borderId="0" xfId="0" applyNumberFormat="1" applyFont="1" applyAlignment="1">
      <alignment horizontal="right" vertical="top" indent="1"/>
    </xf>
    <xf numFmtId="165" fontId="83" fillId="0" borderId="18" xfId="0" applyNumberFormat="1" applyFont="1" applyBorder="1" applyAlignment="1">
      <alignment horizontal="right" vertical="top"/>
    </xf>
    <xf numFmtId="165" fontId="81" fillId="0" borderId="13" xfId="0" applyNumberFormat="1" applyFont="1" applyBorder="1" applyAlignment="1">
      <alignment horizontal="right" indent="1"/>
    </xf>
    <xf numFmtId="165" fontId="39" fillId="0" borderId="0" xfId="0" applyNumberFormat="1" applyFont="1"/>
    <xf numFmtId="165" fontId="81" fillId="0" borderId="13" xfId="0" applyNumberFormat="1" applyFont="1" applyBorder="1" applyAlignment="1" applyProtection="1">
      <alignment horizontal="right" indent="1"/>
      <protection locked="0" hidden="1"/>
    </xf>
    <xf numFmtId="165" fontId="45" fillId="0" borderId="0" xfId="0" applyNumberFormat="1" applyFont="1"/>
    <xf numFmtId="166" fontId="16" fillId="0" borderId="0" xfId="0" applyNumberFormat="1" applyFont="1"/>
    <xf numFmtId="14" fontId="54" fillId="10" borderId="19" xfId="21871" applyNumberFormat="1" applyFont="1" applyFill="1" applyBorder="1" applyAlignment="1">
      <alignment horizontal="right" vertical="center" wrapText="1"/>
    </xf>
    <xf numFmtId="0" fontId="52" fillId="0" borderId="0" xfId="0" applyFont="1" applyAlignment="1">
      <alignment horizontal="justify" vertical="center" wrapText="1" shrinkToFit="1"/>
    </xf>
    <xf numFmtId="0" fontId="52" fillId="0" borderId="0" xfId="0" applyFont="1" applyAlignment="1">
      <alignment horizontal="justify" vertical="center" wrapText="1"/>
    </xf>
    <xf numFmtId="168" fontId="28" fillId="0" borderId="0" xfId="0" applyNumberFormat="1" applyFont="1" applyFill="1"/>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07" Type="http://schemas.openxmlformats.org/officeDocument/2006/relationships/externalLink" Target="externalLinks/externalLink87.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66" Type="http://schemas.openxmlformats.org/officeDocument/2006/relationships/externalLink" Target="externalLinks/externalLink46.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87" Type="http://schemas.openxmlformats.org/officeDocument/2006/relationships/externalLink" Target="externalLinks/externalLink67.xml"/><Relationship Id="rId102" Type="http://schemas.openxmlformats.org/officeDocument/2006/relationships/externalLink" Target="externalLinks/externalLink82.xml"/><Relationship Id="rId110"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56" Type="http://schemas.openxmlformats.org/officeDocument/2006/relationships/externalLink" Target="externalLinks/externalLink36.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103" Type="http://schemas.openxmlformats.org/officeDocument/2006/relationships/externalLink" Target="externalLinks/externalLink83.xml"/><Relationship Id="rId10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1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styles" Target="styles.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nagr Zarządu_16-15'!NN:$NT"/>
      <definedName name="sdf" refersTo="='nagr Zarządu_16-15'!SDF:$SHD"/>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y rachunek"/>
      <sheetName val="Noty bilans"/>
      <sheetName val="File Details"/>
      <sheetName val="status"/>
      <sheetName val="kursy zestawienie"/>
      <sheetName val="wybrane dane finansowe"/>
      <sheetName val="P&amp;L"/>
      <sheetName val="BS"/>
      <sheetName val="13 CF"/>
      <sheetName val="11 kapitały Skons 31.12.2005"/>
      <sheetName val="11 kapitały Skons 31.12.2004"/>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refreshError="1"/>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printerSettings" Target="../printerSettings/printerSettings43.bin"/><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69.bin"/><Relationship Id="rId3" Type="http://schemas.openxmlformats.org/officeDocument/2006/relationships/printerSettings" Target="../printerSettings/printerSettings64.bin"/><Relationship Id="rId7" Type="http://schemas.openxmlformats.org/officeDocument/2006/relationships/printerSettings" Target="../printerSettings/printerSettings68.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printerSettings" Target="../printerSettings/printerSettings67.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printerSettings" Target="../printerSettings/printerSettings19.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6"/>
  <sheetViews>
    <sheetView zoomScaleNormal="100" workbookViewId="0">
      <selection activeCell="B45" sqref="B45"/>
    </sheetView>
  </sheetViews>
  <sheetFormatPr defaultColWidth="9.140625" defaultRowHeight="14.25"/>
  <cols>
    <col min="1" max="2" width="50.85546875" style="6" customWidth="1"/>
    <col min="3" max="11" width="13.42578125" style="6" customWidth="1"/>
    <col min="12" max="15" width="13.42578125" style="29" customWidth="1"/>
    <col min="16" max="16" width="13.140625" style="300" customWidth="1"/>
    <col min="17" max="17" width="11.140625" style="29" customWidth="1"/>
    <col min="18" max="18" width="10.140625" style="29" bestFit="1" customWidth="1"/>
    <col min="19" max="27" width="9.140625" style="29"/>
    <col min="28" max="16384" width="9.140625" style="6"/>
  </cols>
  <sheetData>
    <row r="1" spans="1:18" ht="17.25" customHeight="1" thickBot="1">
      <c r="A1" s="4" t="s">
        <v>87</v>
      </c>
      <c r="B1" s="4" t="s">
        <v>0</v>
      </c>
      <c r="C1" s="5" t="s">
        <v>115</v>
      </c>
      <c r="D1" s="5" t="s">
        <v>111</v>
      </c>
      <c r="E1" s="5" t="s">
        <v>116</v>
      </c>
      <c r="F1" s="5" t="s">
        <v>117</v>
      </c>
      <c r="G1" s="5" t="s">
        <v>118</v>
      </c>
      <c r="H1" s="5" t="s">
        <v>136</v>
      </c>
      <c r="I1" s="5" t="s">
        <v>137</v>
      </c>
      <c r="J1" s="5" t="s">
        <v>146</v>
      </c>
      <c r="K1" s="5" t="s">
        <v>155</v>
      </c>
      <c r="L1" s="5" t="s">
        <v>594</v>
      </c>
      <c r="M1" s="5" t="s">
        <v>628</v>
      </c>
      <c r="N1" s="5" t="s">
        <v>635</v>
      </c>
      <c r="O1" s="5" t="s">
        <v>673</v>
      </c>
      <c r="P1" s="340"/>
      <c r="Q1" s="297"/>
    </row>
    <row r="2" spans="1:18" ht="32.450000000000003" customHeight="1">
      <c r="A2" s="7" t="s">
        <v>149</v>
      </c>
      <c r="B2" s="360" t="s">
        <v>150</v>
      </c>
      <c r="C2" s="354">
        <v>1559802</v>
      </c>
      <c r="D2" s="354">
        <v>1620968</v>
      </c>
      <c r="E2" s="354">
        <v>1663808</v>
      </c>
      <c r="F2" s="354">
        <v>1684729</v>
      </c>
      <c r="G2" s="354">
        <f>G3+G4+G5</f>
        <v>1688501</v>
      </c>
      <c r="H2" s="354">
        <f>H3+H4+H5</f>
        <v>1736743</v>
      </c>
      <c r="I2" s="354">
        <v>1805709</v>
      </c>
      <c r="J2" s="354">
        <v>1982843</v>
      </c>
      <c r="K2" s="354">
        <f>K3+K4+K5</f>
        <v>2081699</v>
      </c>
      <c r="L2" s="354">
        <v>2116449</v>
      </c>
      <c r="M2" s="354">
        <v>2166156</v>
      </c>
      <c r="N2" s="354">
        <f>N3+N4+N5</f>
        <v>2097532</v>
      </c>
      <c r="O2" s="354">
        <v>2050090</v>
      </c>
      <c r="P2" s="298">
        <f>K2+L2+M2+N2</f>
        <v>8461836</v>
      </c>
      <c r="Q2" s="298">
        <v>8461836</v>
      </c>
      <c r="R2" s="266">
        <f>P2-Q2</f>
        <v>0</v>
      </c>
    </row>
    <row r="3" spans="1:18" ht="28.5" customHeight="1">
      <c r="A3" s="8" t="s">
        <v>119</v>
      </c>
      <c r="B3" s="361" t="s">
        <v>123</v>
      </c>
      <c r="C3" s="355">
        <v>0</v>
      </c>
      <c r="D3" s="355">
        <v>0</v>
      </c>
      <c r="E3" s="355">
        <v>0</v>
      </c>
      <c r="F3" s="355">
        <v>0</v>
      </c>
      <c r="G3" s="355">
        <v>1487943</v>
      </c>
      <c r="H3" s="355">
        <v>1537794</v>
      </c>
      <c r="I3" s="355">
        <v>1584506</v>
      </c>
      <c r="J3" s="355">
        <v>1734889</v>
      </c>
      <c r="K3" s="355">
        <v>1821282</v>
      </c>
      <c r="L3" s="355">
        <v>1869671</v>
      </c>
      <c r="M3" s="355">
        <v>1923854</v>
      </c>
      <c r="N3" s="355">
        <v>1852731</v>
      </c>
      <c r="O3" s="355">
        <v>1816161</v>
      </c>
      <c r="P3" s="298">
        <f t="shared" ref="P3:P30" si="0">K3+L3+M3+N3</f>
        <v>7467538</v>
      </c>
      <c r="Q3" s="298">
        <v>7467538</v>
      </c>
      <c r="R3" s="266">
        <f t="shared" ref="R3:R30" si="1">P3-Q3</f>
        <v>0</v>
      </c>
    </row>
    <row r="4" spans="1:18" ht="28.5" customHeight="1">
      <c r="A4" s="8" t="s">
        <v>120</v>
      </c>
      <c r="B4" s="361" t="s">
        <v>124</v>
      </c>
      <c r="C4" s="355">
        <v>0</v>
      </c>
      <c r="D4" s="355">
        <v>0</v>
      </c>
      <c r="E4" s="355">
        <v>0</v>
      </c>
      <c r="F4" s="355">
        <v>0</v>
      </c>
      <c r="G4" s="355">
        <v>163239</v>
      </c>
      <c r="H4" s="355">
        <v>174832</v>
      </c>
      <c r="I4" s="355">
        <v>189226</v>
      </c>
      <c r="J4" s="355">
        <v>206081</v>
      </c>
      <c r="K4" s="355">
        <v>209674</v>
      </c>
      <c r="L4" s="355">
        <v>199210</v>
      </c>
      <c r="M4" s="355">
        <v>209193</v>
      </c>
      <c r="N4" s="355">
        <v>215747</v>
      </c>
      <c r="O4" s="355">
        <v>206593</v>
      </c>
      <c r="P4" s="298">
        <f t="shared" si="0"/>
        <v>833824</v>
      </c>
      <c r="Q4" s="298">
        <v>833824</v>
      </c>
      <c r="R4" s="266">
        <f t="shared" si="1"/>
        <v>0</v>
      </c>
    </row>
    <row r="5" spans="1:18" ht="28.5" customHeight="1">
      <c r="A5" s="8" t="s">
        <v>121</v>
      </c>
      <c r="B5" s="361" t="s">
        <v>122</v>
      </c>
      <c r="C5" s="355">
        <v>0</v>
      </c>
      <c r="D5" s="355">
        <v>0</v>
      </c>
      <c r="E5" s="355">
        <v>0</v>
      </c>
      <c r="F5" s="355">
        <v>0</v>
      </c>
      <c r="G5" s="355">
        <v>37319</v>
      </c>
      <c r="H5" s="355">
        <v>24117</v>
      </c>
      <c r="I5" s="355">
        <v>31977</v>
      </c>
      <c r="J5" s="355">
        <v>41873</v>
      </c>
      <c r="K5" s="355">
        <v>50743</v>
      </c>
      <c r="L5" s="355">
        <v>47568</v>
      </c>
      <c r="M5" s="355">
        <v>33109</v>
      </c>
      <c r="N5" s="355">
        <v>29054</v>
      </c>
      <c r="O5" s="355">
        <v>27336</v>
      </c>
      <c r="P5" s="298">
        <f t="shared" si="0"/>
        <v>160474</v>
      </c>
      <c r="Q5" s="298">
        <v>160474</v>
      </c>
      <c r="R5" s="266">
        <f t="shared" si="1"/>
        <v>0</v>
      </c>
    </row>
    <row r="6" spans="1:18" ht="15" customHeight="1">
      <c r="A6" s="10" t="s">
        <v>88</v>
      </c>
      <c r="B6" s="362" t="s">
        <v>50</v>
      </c>
      <c r="C6" s="355">
        <v>-305806</v>
      </c>
      <c r="D6" s="355">
        <v>-318481</v>
      </c>
      <c r="E6" s="355">
        <v>-322842</v>
      </c>
      <c r="F6" s="355">
        <v>-305281</v>
      </c>
      <c r="G6" s="355">
        <v>-298675</v>
      </c>
      <c r="H6" s="355">
        <v>-340536</v>
      </c>
      <c r="I6" s="355">
        <v>-383490</v>
      </c>
      <c r="J6" s="355">
        <v>-448690</v>
      </c>
      <c r="K6" s="355">
        <v>-473099</v>
      </c>
      <c r="L6" s="355">
        <v>-492917</v>
      </c>
      <c r="M6" s="355">
        <v>-465122</v>
      </c>
      <c r="N6" s="355">
        <v>-450529</v>
      </c>
      <c r="O6" s="355">
        <v>-413777</v>
      </c>
      <c r="P6" s="298">
        <f t="shared" si="0"/>
        <v>-1881667</v>
      </c>
      <c r="Q6" s="298">
        <v>-1881667</v>
      </c>
      <c r="R6" s="266">
        <f t="shared" si="1"/>
        <v>0</v>
      </c>
    </row>
    <row r="7" spans="1:18" ht="15" customHeight="1">
      <c r="A7" s="11" t="s">
        <v>89</v>
      </c>
      <c r="B7" s="363" t="s">
        <v>1</v>
      </c>
      <c r="C7" s="356">
        <f t="shared" ref="C7:K7" si="2">C2+C6</f>
        <v>1253996</v>
      </c>
      <c r="D7" s="356">
        <f t="shared" si="2"/>
        <v>1302487</v>
      </c>
      <c r="E7" s="356">
        <f t="shared" si="2"/>
        <v>1340966</v>
      </c>
      <c r="F7" s="356">
        <f t="shared" si="2"/>
        <v>1379448</v>
      </c>
      <c r="G7" s="356">
        <f t="shared" si="2"/>
        <v>1389826</v>
      </c>
      <c r="H7" s="356">
        <f t="shared" si="2"/>
        <v>1396207</v>
      </c>
      <c r="I7" s="356">
        <f t="shared" si="2"/>
        <v>1422219</v>
      </c>
      <c r="J7" s="356">
        <f t="shared" si="2"/>
        <v>1534153</v>
      </c>
      <c r="K7" s="356">
        <f t="shared" si="2"/>
        <v>1608600</v>
      </c>
      <c r="L7" s="356">
        <v>1623532</v>
      </c>
      <c r="M7" s="356">
        <v>1701034</v>
      </c>
      <c r="N7" s="356">
        <f>N2+N6</f>
        <v>1647003</v>
      </c>
      <c r="O7" s="356">
        <v>1636313</v>
      </c>
      <c r="P7" s="298">
        <f t="shared" si="0"/>
        <v>6580169</v>
      </c>
      <c r="Q7" s="298">
        <v>6580169</v>
      </c>
      <c r="R7" s="266">
        <f t="shared" si="1"/>
        <v>0</v>
      </c>
    </row>
    <row r="8" spans="1:18" ht="15" customHeight="1">
      <c r="A8" s="10" t="s">
        <v>90</v>
      </c>
      <c r="B8" s="362" t="s">
        <v>2</v>
      </c>
      <c r="C8" s="355">
        <v>571025</v>
      </c>
      <c r="D8" s="355">
        <v>607881</v>
      </c>
      <c r="E8" s="355">
        <v>654490</v>
      </c>
      <c r="F8" s="355">
        <v>642813</v>
      </c>
      <c r="G8" s="355">
        <v>603973</v>
      </c>
      <c r="H8" s="355">
        <v>649627</v>
      </c>
      <c r="I8" s="355">
        <v>608742</v>
      </c>
      <c r="J8" s="355">
        <v>664230</v>
      </c>
      <c r="K8" s="355">
        <v>629803</v>
      </c>
      <c r="L8" s="355">
        <v>661065</v>
      </c>
      <c r="M8" s="355">
        <v>662229</v>
      </c>
      <c r="N8" s="355">
        <v>694952</v>
      </c>
      <c r="O8" s="355">
        <v>661836</v>
      </c>
      <c r="P8" s="298">
        <f t="shared" si="0"/>
        <v>2648049</v>
      </c>
      <c r="Q8" s="298">
        <v>2648049</v>
      </c>
      <c r="R8" s="266">
        <f t="shared" si="1"/>
        <v>0</v>
      </c>
    </row>
    <row r="9" spans="1:18" ht="15" customHeight="1">
      <c r="A9" s="10" t="s">
        <v>91</v>
      </c>
      <c r="B9" s="362" t="s">
        <v>3</v>
      </c>
      <c r="C9" s="355">
        <v>-95832</v>
      </c>
      <c r="D9" s="355">
        <v>-112239</v>
      </c>
      <c r="E9" s="355">
        <v>-127585</v>
      </c>
      <c r="F9" s="355">
        <v>-127427</v>
      </c>
      <c r="G9" s="355">
        <v>-88859</v>
      </c>
      <c r="H9" s="355">
        <v>-119867</v>
      </c>
      <c r="I9" s="355">
        <v>-93092</v>
      </c>
      <c r="J9" s="355">
        <v>-166952</v>
      </c>
      <c r="K9" s="355">
        <v>-109741</v>
      </c>
      <c r="L9" s="355">
        <v>-138708</v>
      </c>
      <c r="M9" s="355">
        <v>-118182</v>
      </c>
      <c r="N9" s="355">
        <v>-153246</v>
      </c>
      <c r="O9" s="355">
        <v>-123592</v>
      </c>
      <c r="P9" s="298">
        <f t="shared" si="0"/>
        <v>-519877</v>
      </c>
      <c r="Q9" s="298">
        <v>-519877</v>
      </c>
      <c r="R9" s="266">
        <f t="shared" si="1"/>
        <v>0</v>
      </c>
    </row>
    <row r="10" spans="1:18" ht="15" customHeight="1">
      <c r="A10" s="11" t="s">
        <v>55</v>
      </c>
      <c r="B10" s="363" t="s">
        <v>4</v>
      </c>
      <c r="C10" s="356">
        <f>C8+C9</f>
        <v>475193</v>
      </c>
      <c r="D10" s="356">
        <f>D8+D9</f>
        <v>495642</v>
      </c>
      <c r="E10" s="356">
        <f>E8+E9</f>
        <v>526905</v>
      </c>
      <c r="F10" s="356">
        <v>515386</v>
      </c>
      <c r="G10" s="356">
        <f>SUM(G8:G9)</f>
        <v>515114</v>
      </c>
      <c r="H10" s="356">
        <f>SUM(H8:H9)</f>
        <v>529760</v>
      </c>
      <c r="I10" s="356">
        <f>SUM(I8:I9)</f>
        <v>515650</v>
      </c>
      <c r="J10" s="356">
        <f>J8+J9</f>
        <v>497278</v>
      </c>
      <c r="K10" s="356">
        <f>K8+K9</f>
        <v>520062</v>
      </c>
      <c r="L10" s="356">
        <v>522357</v>
      </c>
      <c r="M10" s="356">
        <v>544047</v>
      </c>
      <c r="N10" s="356">
        <f>N8+N9</f>
        <v>541706</v>
      </c>
      <c r="O10" s="356">
        <v>538244</v>
      </c>
      <c r="P10" s="298">
        <f t="shared" si="0"/>
        <v>2128172</v>
      </c>
      <c r="Q10" s="298">
        <v>2128172</v>
      </c>
      <c r="R10" s="266">
        <f t="shared" si="1"/>
        <v>0</v>
      </c>
    </row>
    <row r="11" spans="1:18" ht="15" customHeight="1">
      <c r="A11" s="10" t="s">
        <v>92</v>
      </c>
      <c r="B11" s="362" t="s">
        <v>5</v>
      </c>
      <c r="C11" s="355">
        <v>345</v>
      </c>
      <c r="D11" s="355">
        <v>75579</v>
      </c>
      <c r="E11" s="355">
        <v>712</v>
      </c>
      <c r="F11" s="355">
        <v>180</v>
      </c>
      <c r="G11" s="355">
        <v>185</v>
      </c>
      <c r="H11" s="355">
        <v>98323</v>
      </c>
      <c r="I11" s="355">
        <v>1353</v>
      </c>
      <c r="J11" s="355">
        <v>255</v>
      </c>
      <c r="K11" s="355">
        <v>247</v>
      </c>
      <c r="L11" s="355">
        <v>96993</v>
      </c>
      <c r="M11" s="355">
        <v>1468</v>
      </c>
      <c r="N11" s="355">
        <v>513</v>
      </c>
      <c r="O11" s="355">
        <v>349</v>
      </c>
      <c r="P11" s="298">
        <f t="shared" si="0"/>
        <v>99221</v>
      </c>
      <c r="Q11" s="298">
        <v>99221</v>
      </c>
      <c r="R11" s="266">
        <f t="shared" si="1"/>
        <v>0</v>
      </c>
    </row>
    <row r="12" spans="1:18" ht="15" customHeight="1">
      <c r="A12" s="10" t="s">
        <v>93</v>
      </c>
      <c r="B12" s="362" t="s">
        <v>6</v>
      </c>
      <c r="C12" s="355">
        <v>55858</v>
      </c>
      <c r="D12" s="355">
        <v>36228</v>
      </c>
      <c r="E12" s="355">
        <v>55567</v>
      </c>
      <c r="F12" s="355">
        <v>47321</v>
      </c>
      <c r="G12" s="355">
        <f>-1083</f>
        <v>-1083</v>
      </c>
      <c r="H12" s="355">
        <v>69249</v>
      </c>
      <c r="I12" s="355">
        <v>60451</v>
      </c>
      <c r="J12" s="355">
        <v>15922</v>
      </c>
      <c r="K12" s="355">
        <v>48432</v>
      </c>
      <c r="L12" s="355">
        <v>30201</v>
      </c>
      <c r="M12" s="355">
        <v>63780</v>
      </c>
      <c r="N12" s="355">
        <v>73136</v>
      </c>
      <c r="O12" s="355">
        <v>6303</v>
      </c>
      <c r="P12" s="298">
        <f t="shared" si="0"/>
        <v>215549</v>
      </c>
      <c r="Q12" s="298">
        <v>0</v>
      </c>
      <c r="R12" s="266">
        <f t="shared" si="1"/>
        <v>215549</v>
      </c>
    </row>
    <row r="13" spans="1:18" ht="15" customHeight="1">
      <c r="A13" s="10" t="s">
        <v>94</v>
      </c>
      <c r="B13" s="362" t="s">
        <v>7</v>
      </c>
      <c r="C13" s="355">
        <v>17177</v>
      </c>
      <c r="D13" s="355">
        <v>10770</v>
      </c>
      <c r="E13" s="355">
        <v>3962</v>
      </c>
      <c r="F13" s="355">
        <v>15593</v>
      </c>
      <c r="G13" s="355">
        <v>3927</v>
      </c>
      <c r="H13" s="355">
        <v>16900</v>
      </c>
      <c r="I13" s="355">
        <v>29449</v>
      </c>
      <c r="J13" s="355">
        <v>-12796</v>
      </c>
      <c r="K13" s="355">
        <v>32855</v>
      </c>
      <c r="L13" s="355">
        <v>61896</v>
      </c>
      <c r="M13" s="355">
        <v>42341</v>
      </c>
      <c r="N13" s="355">
        <v>48383</v>
      </c>
      <c r="O13" s="355">
        <v>26486</v>
      </c>
      <c r="P13" s="298">
        <f t="shared" si="0"/>
        <v>185475</v>
      </c>
      <c r="Q13" s="298">
        <v>215549</v>
      </c>
      <c r="R13" s="266">
        <f t="shared" si="1"/>
        <v>-30074</v>
      </c>
    </row>
    <row r="14" spans="1:18" ht="14.45" customHeight="1">
      <c r="A14" s="10" t="s">
        <v>109</v>
      </c>
      <c r="B14" s="362" t="s">
        <v>54</v>
      </c>
      <c r="C14" s="355">
        <v>3757</v>
      </c>
      <c r="D14" s="355">
        <v>0</v>
      </c>
      <c r="E14" s="355">
        <v>0</v>
      </c>
      <c r="F14" s="355">
        <v>0</v>
      </c>
      <c r="G14" s="355">
        <v>-65</v>
      </c>
      <c r="H14" s="355">
        <v>0</v>
      </c>
      <c r="I14" s="355">
        <v>0</v>
      </c>
      <c r="J14" s="355">
        <v>0</v>
      </c>
      <c r="K14" s="355">
        <v>0</v>
      </c>
      <c r="L14" s="355">
        <v>0</v>
      </c>
      <c r="M14" s="355">
        <v>0</v>
      </c>
      <c r="N14" s="355">
        <v>0</v>
      </c>
      <c r="O14" s="355">
        <v>0</v>
      </c>
      <c r="P14" s="298">
        <f t="shared" si="0"/>
        <v>0</v>
      </c>
      <c r="Q14" s="298">
        <v>185475</v>
      </c>
      <c r="R14" s="266">
        <f t="shared" si="1"/>
        <v>-185475</v>
      </c>
    </row>
    <row r="15" spans="1:18" ht="15" customHeight="1">
      <c r="A15" s="10" t="s">
        <v>95</v>
      </c>
      <c r="B15" s="362" t="s">
        <v>8</v>
      </c>
      <c r="C15" s="355">
        <v>42340</v>
      </c>
      <c r="D15" s="355">
        <v>32204</v>
      </c>
      <c r="E15" s="355">
        <v>23671</v>
      </c>
      <c r="F15" s="355">
        <v>52372</v>
      </c>
      <c r="G15" s="355">
        <f>77448</f>
        <v>77448</v>
      </c>
      <c r="H15" s="355">
        <v>76421</v>
      </c>
      <c r="I15" s="355">
        <v>25814</v>
      </c>
      <c r="J15" s="355">
        <v>34159</v>
      </c>
      <c r="K15" s="355">
        <v>32270</v>
      </c>
      <c r="L15" s="355">
        <v>50602</v>
      </c>
      <c r="M15" s="355">
        <v>100791</v>
      </c>
      <c r="N15" s="355">
        <v>69832</v>
      </c>
      <c r="O15" s="355">
        <v>40816</v>
      </c>
      <c r="P15" s="298">
        <f t="shared" si="0"/>
        <v>253495</v>
      </c>
      <c r="Q15" s="298">
        <v>275916</v>
      </c>
      <c r="R15" s="266">
        <f t="shared" si="1"/>
        <v>-22421</v>
      </c>
    </row>
    <row r="16" spans="1:18" ht="15" customHeight="1">
      <c r="A16" s="10" t="s">
        <v>153</v>
      </c>
      <c r="B16" s="362" t="s">
        <v>154</v>
      </c>
      <c r="C16" s="355"/>
      <c r="D16" s="355"/>
      <c r="E16" s="355"/>
      <c r="F16" s="355"/>
      <c r="G16" s="355">
        <v>0</v>
      </c>
      <c r="H16" s="355">
        <v>0</v>
      </c>
      <c r="I16" s="355">
        <v>0</v>
      </c>
      <c r="J16" s="355">
        <f>387733+31562</f>
        <v>419295</v>
      </c>
      <c r="K16" s="355">
        <v>0</v>
      </c>
      <c r="L16" s="355">
        <v>0</v>
      </c>
      <c r="M16" s="355">
        <v>0</v>
      </c>
      <c r="N16" s="355">
        <v>0</v>
      </c>
      <c r="O16" s="355">
        <v>0</v>
      </c>
      <c r="P16" s="298">
        <f t="shared" si="0"/>
        <v>0</v>
      </c>
      <c r="Q16" s="298">
        <v>0</v>
      </c>
      <c r="R16" s="266">
        <f t="shared" si="1"/>
        <v>0</v>
      </c>
    </row>
    <row r="17" spans="1:27" ht="15" customHeight="1">
      <c r="A17" s="10" t="s">
        <v>139</v>
      </c>
      <c r="B17" s="362" t="s">
        <v>9</v>
      </c>
      <c r="C17" s="355">
        <v>-145512</v>
      </c>
      <c r="D17" s="355">
        <v>-100366</v>
      </c>
      <c r="E17" s="355">
        <v>-231653</v>
      </c>
      <c r="F17" s="355">
        <v>-212942</v>
      </c>
      <c r="G17" s="355">
        <f>-203364</f>
        <v>-203364</v>
      </c>
      <c r="H17" s="355">
        <v>-257876</v>
      </c>
      <c r="I17" s="355">
        <v>-253665</v>
      </c>
      <c r="J17" s="355">
        <v>-370163</v>
      </c>
      <c r="K17" s="355">
        <v>-262688</v>
      </c>
      <c r="L17" s="355">
        <v>-356558</v>
      </c>
      <c r="M17" s="355">
        <v>-336556</v>
      </c>
      <c r="N17" s="355">
        <v>-263551</v>
      </c>
      <c r="O17" s="355">
        <v>-466300</v>
      </c>
      <c r="P17" s="298">
        <v>0</v>
      </c>
      <c r="Q17" s="298">
        <v>-1219353</v>
      </c>
      <c r="R17" s="266">
        <f t="shared" si="1"/>
        <v>1219353</v>
      </c>
    </row>
    <row r="18" spans="1:27" ht="15" customHeight="1">
      <c r="A18" s="10" t="s">
        <v>314</v>
      </c>
      <c r="B18" s="362" t="s">
        <v>10</v>
      </c>
      <c r="C18" s="355">
        <f>SUM(C19:C22)</f>
        <v>-865972</v>
      </c>
      <c r="D18" s="355">
        <f>SUM(D19:D22)</f>
        <v>-828582</v>
      </c>
      <c r="E18" s="355">
        <v>-807694</v>
      </c>
      <c r="F18" s="355">
        <v>-870166</v>
      </c>
      <c r="G18" s="355">
        <v>-971151</v>
      </c>
      <c r="H18" s="355">
        <v>-915827</v>
      </c>
      <c r="I18" s="355">
        <v>-916628</v>
      </c>
      <c r="J18" s="355">
        <f>J19+J20+J22</f>
        <v>-965363</v>
      </c>
      <c r="K18" s="355">
        <f>K19+K20+K22+K21</f>
        <v>-1236233</v>
      </c>
      <c r="L18" s="355">
        <f>L19+L20+L22+L21</f>
        <v>-1016451</v>
      </c>
      <c r="M18" s="355">
        <f>M19+M20+M22+M21</f>
        <v>-982177</v>
      </c>
      <c r="N18" s="355">
        <f>N19+N20+N22+N21</f>
        <v>-1231429</v>
      </c>
      <c r="O18" s="355">
        <v>-1265327</v>
      </c>
      <c r="P18" s="298">
        <f t="shared" si="0"/>
        <v>-4466290</v>
      </c>
      <c r="Q18" s="298">
        <v>-4488711</v>
      </c>
      <c r="R18" s="266">
        <f t="shared" si="1"/>
        <v>22421</v>
      </c>
    </row>
    <row r="19" spans="1:27" s="15" customFormat="1" ht="15" customHeight="1">
      <c r="A19" s="13" t="s">
        <v>140</v>
      </c>
      <c r="B19" s="364" t="s">
        <v>141</v>
      </c>
      <c r="C19" s="357">
        <v>-763710</v>
      </c>
      <c r="D19" s="357">
        <v>-734087</v>
      </c>
      <c r="E19" s="357">
        <v>-686366</v>
      </c>
      <c r="F19" s="357">
        <v>-755269</v>
      </c>
      <c r="G19" s="357">
        <v>-862454</v>
      </c>
      <c r="H19" s="357">
        <v>-751413</v>
      </c>
      <c r="I19" s="357">
        <v>-800454</v>
      </c>
      <c r="J19" s="357">
        <v>-828437</v>
      </c>
      <c r="K19" s="357">
        <v>-1056859</v>
      </c>
      <c r="L19" s="357">
        <v>-813201</v>
      </c>
      <c r="M19" s="357">
        <v>-789211</v>
      </c>
      <c r="N19" s="357">
        <v>-766961</v>
      </c>
      <c r="O19" s="357">
        <v>-1021684</v>
      </c>
      <c r="P19" s="298">
        <f t="shared" si="0"/>
        <v>-3426232</v>
      </c>
      <c r="Q19" s="298">
        <v>-3426232</v>
      </c>
      <c r="R19" s="266">
        <f t="shared" si="1"/>
        <v>0</v>
      </c>
      <c r="S19" s="30"/>
      <c r="T19" s="30"/>
      <c r="U19" s="30"/>
      <c r="V19" s="30"/>
      <c r="W19" s="30"/>
      <c r="X19" s="30"/>
      <c r="Y19" s="30"/>
      <c r="Z19" s="30"/>
      <c r="AA19" s="30"/>
    </row>
    <row r="20" spans="1:27" s="15" customFormat="1" ht="27" customHeight="1">
      <c r="A20" s="13" t="s">
        <v>160</v>
      </c>
      <c r="B20" s="364" t="s">
        <v>11</v>
      </c>
      <c r="C20" s="357">
        <v>-74269</v>
      </c>
      <c r="D20" s="357">
        <v>-77840</v>
      </c>
      <c r="E20" s="357">
        <v>-82167</v>
      </c>
      <c r="F20" s="357">
        <v>-84657</v>
      </c>
      <c r="G20" s="357">
        <v>-82536</v>
      </c>
      <c r="H20" s="357">
        <v>-79866</v>
      </c>
      <c r="I20" s="357">
        <v>-82093</v>
      </c>
      <c r="J20" s="357">
        <v>-88975</v>
      </c>
      <c r="K20" s="357">
        <f>-99583</f>
        <v>-99583</v>
      </c>
      <c r="L20" s="357">
        <v>-102806</v>
      </c>
      <c r="M20" s="357">
        <v>-103264</v>
      </c>
      <c r="N20" s="357">
        <v>-119571</v>
      </c>
      <c r="O20" s="357">
        <v>-99142</v>
      </c>
      <c r="P20" s="298">
        <f t="shared" si="0"/>
        <v>-425224</v>
      </c>
      <c r="Q20" s="298">
        <v>-425224</v>
      </c>
      <c r="R20" s="266">
        <f t="shared" si="1"/>
        <v>0</v>
      </c>
      <c r="S20" s="30"/>
      <c r="T20" s="30"/>
      <c r="U20" s="30"/>
      <c r="V20" s="30"/>
      <c r="W20" s="30"/>
      <c r="X20" s="30"/>
      <c r="Y20" s="30"/>
      <c r="Z20" s="30"/>
      <c r="AA20" s="30"/>
    </row>
    <row r="21" spans="1:27" s="15" customFormat="1" ht="26.45" customHeight="1">
      <c r="A21" s="13" t="s">
        <v>161</v>
      </c>
      <c r="B21" s="364" t="s">
        <v>162</v>
      </c>
      <c r="C21" s="357"/>
      <c r="D21" s="357"/>
      <c r="E21" s="357"/>
      <c r="F21" s="357"/>
      <c r="G21" s="357">
        <v>0</v>
      </c>
      <c r="H21" s="357">
        <v>0</v>
      </c>
      <c r="I21" s="357">
        <v>0</v>
      </c>
      <c r="J21" s="357">
        <v>0</v>
      </c>
      <c r="K21" s="357">
        <v>-52998</v>
      </c>
      <c r="L21" s="357">
        <v>-54412</v>
      </c>
      <c r="M21" s="357">
        <v>-54283</v>
      </c>
      <c r="N21" s="357">
        <v>-41258</v>
      </c>
      <c r="O21" s="357">
        <v>-53160</v>
      </c>
      <c r="P21" s="298">
        <f t="shared" si="0"/>
        <v>-202951</v>
      </c>
      <c r="Q21" s="298">
        <v>-202951</v>
      </c>
      <c r="R21" s="266">
        <f t="shared" si="1"/>
        <v>0</v>
      </c>
      <c r="S21" s="30"/>
      <c r="T21" s="30"/>
      <c r="U21" s="30"/>
      <c r="V21" s="30"/>
      <c r="W21" s="30"/>
      <c r="X21" s="30"/>
      <c r="Y21" s="30"/>
      <c r="Z21" s="30"/>
      <c r="AA21" s="30"/>
    </row>
    <row r="22" spans="1:27" s="15" customFormat="1" ht="15" customHeight="1">
      <c r="A22" s="13" t="s">
        <v>60</v>
      </c>
      <c r="B22" s="364" t="s">
        <v>12</v>
      </c>
      <c r="C22" s="357">
        <v>-27993</v>
      </c>
      <c r="D22" s="357">
        <v>-16655</v>
      </c>
      <c r="E22" s="357">
        <v>-39161</v>
      </c>
      <c r="F22" s="357">
        <v>-30240</v>
      </c>
      <c r="G22" s="357">
        <v>-26161</v>
      </c>
      <c r="H22" s="357">
        <v>-84548</v>
      </c>
      <c r="I22" s="357">
        <v>-34081</v>
      </c>
      <c r="J22" s="357">
        <v>-47951</v>
      </c>
      <c r="K22" s="357">
        <v>-26793</v>
      </c>
      <c r="L22" s="357">
        <v>-46032</v>
      </c>
      <c r="M22" s="357">
        <v>-35419</v>
      </c>
      <c r="N22" s="357">
        <v>-303639</v>
      </c>
      <c r="O22" s="357">
        <v>-91341</v>
      </c>
      <c r="P22" s="298">
        <f t="shared" si="0"/>
        <v>-411883</v>
      </c>
      <c r="Q22" s="298">
        <v>-434304</v>
      </c>
      <c r="R22" s="266">
        <f t="shared" si="1"/>
        <v>22421</v>
      </c>
      <c r="S22" s="30"/>
      <c r="T22" s="30"/>
      <c r="U22" s="30"/>
      <c r="V22" s="30"/>
      <c r="W22" s="30"/>
      <c r="X22" s="30"/>
      <c r="Y22" s="30"/>
      <c r="Z22" s="30"/>
      <c r="AA22" s="30"/>
    </row>
    <row r="23" spans="1:27" ht="30" customHeight="1">
      <c r="A23" s="10" t="s">
        <v>110</v>
      </c>
      <c r="B23" s="362" t="s">
        <v>51</v>
      </c>
      <c r="C23" s="355">
        <v>8655</v>
      </c>
      <c r="D23" s="355">
        <v>15157</v>
      </c>
      <c r="E23" s="355">
        <v>14734</v>
      </c>
      <c r="F23" s="355">
        <v>19718</v>
      </c>
      <c r="G23" s="355">
        <v>10998</v>
      </c>
      <c r="H23" s="355">
        <v>14504</v>
      </c>
      <c r="I23" s="355">
        <v>16752</v>
      </c>
      <c r="J23" s="355">
        <v>20413</v>
      </c>
      <c r="K23" s="355">
        <v>14338</v>
      </c>
      <c r="L23" s="355">
        <v>15945</v>
      </c>
      <c r="M23" s="355">
        <v>18641</v>
      </c>
      <c r="N23" s="355">
        <v>18268</v>
      </c>
      <c r="O23" s="355">
        <v>16699</v>
      </c>
      <c r="P23" s="298">
        <f t="shared" si="0"/>
        <v>67192</v>
      </c>
      <c r="Q23" s="298">
        <v>67192</v>
      </c>
      <c r="R23" s="266">
        <f t="shared" si="1"/>
        <v>0</v>
      </c>
    </row>
    <row r="24" spans="1:27" ht="15" customHeight="1">
      <c r="A24" s="16" t="s">
        <v>101</v>
      </c>
      <c r="B24" s="365" t="s">
        <v>102</v>
      </c>
      <c r="C24" s="358">
        <v>-106392</v>
      </c>
      <c r="D24" s="358">
        <v>-108320</v>
      </c>
      <c r="E24" s="358">
        <v>-109373</v>
      </c>
      <c r="F24" s="358">
        <v>-113471</v>
      </c>
      <c r="G24" s="358">
        <v>-113444</v>
      </c>
      <c r="H24" s="358">
        <v>-119546</v>
      </c>
      <c r="I24" s="358">
        <v>-123515</v>
      </c>
      <c r="J24" s="358">
        <v>-143255</v>
      </c>
      <c r="K24" s="358">
        <v>-153693</v>
      </c>
      <c r="L24" s="358">
        <v>-151603</v>
      </c>
      <c r="M24" s="358">
        <v>-146433</v>
      </c>
      <c r="N24" s="358">
        <v>-147305</v>
      </c>
      <c r="O24" s="358">
        <v>-148629</v>
      </c>
      <c r="P24" s="298"/>
      <c r="Q24" s="298"/>
      <c r="R24" s="266">
        <f t="shared" si="1"/>
        <v>0</v>
      </c>
    </row>
    <row r="25" spans="1:27" ht="15" customHeight="1">
      <c r="A25" s="11" t="s">
        <v>96</v>
      </c>
      <c r="B25" s="363" t="s">
        <v>13</v>
      </c>
      <c r="C25" s="356">
        <f t="shared" ref="C25:O25" si="3">SUM(C7+C10+C11+C12+C13+C15+C17+C18+C14+C16,C23,C24)</f>
        <v>739445</v>
      </c>
      <c r="D25" s="356">
        <f t="shared" si="3"/>
        <v>930799</v>
      </c>
      <c r="E25" s="356">
        <f t="shared" si="3"/>
        <v>817797</v>
      </c>
      <c r="F25" s="356">
        <f t="shared" si="3"/>
        <v>833439</v>
      </c>
      <c r="G25" s="356">
        <f t="shared" si="3"/>
        <v>708391</v>
      </c>
      <c r="H25" s="356">
        <f t="shared" si="3"/>
        <v>908115</v>
      </c>
      <c r="I25" s="356">
        <f t="shared" si="3"/>
        <v>777880</v>
      </c>
      <c r="J25" s="356">
        <f t="shared" si="3"/>
        <v>1029898</v>
      </c>
      <c r="K25" s="356">
        <f t="shared" si="3"/>
        <v>604190</v>
      </c>
      <c r="L25" s="356">
        <f t="shared" si="3"/>
        <v>876914</v>
      </c>
      <c r="M25" s="356">
        <f t="shared" si="3"/>
        <v>1006936</v>
      </c>
      <c r="N25" s="356">
        <f t="shared" si="3"/>
        <v>756556</v>
      </c>
      <c r="O25" s="356">
        <f t="shared" si="3"/>
        <v>384954</v>
      </c>
      <c r="P25" s="298"/>
      <c r="Q25" s="298"/>
      <c r="R25" s="266">
        <f t="shared" si="1"/>
        <v>0</v>
      </c>
    </row>
    <row r="26" spans="1:27" ht="15" customHeight="1">
      <c r="A26" s="17" t="s">
        <v>97</v>
      </c>
      <c r="B26" s="366" t="s">
        <v>14</v>
      </c>
      <c r="C26" s="358">
        <v>-212812</v>
      </c>
      <c r="D26" s="358">
        <v>-199737</v>
      </c>
      <c r="E26" s="358">
        <v>-188610</v>
      </c>
      <c r="F26" s="358">
        <v>-215548</v>
      </c>
      <c r="G26" s="358">
        <v>-180987</v>
      </c>
      <c r="H26" s="358">
        <v>-176520</v>
      </c>
      <c r="I26" s="358">
        <v>-201320</v>
      </c>
      <c r="J26" s="358">
        <v>-168312</v>
      </c>
      <c r="K26" s="358">
        <v>-191634</v>
      </c>
      <c r="L26" s="358">
        <v>-198989</v>
      </c>
      <c r="M26" s="358">
        <v>-227709</v>
      </c>
      <c r="N26" s="358">
        <v>-182156</v>
      </c>
      <c r="O26" s="358">
        <v>-152077</v>
      </c>
      <c r="P26" s="425"/>
      <c r="Q26" s="298"/>
      <c r="R26" s="266">
        <f t="shared" si="1"/>
        <v>0</v>
      </c>
    </row>
    <row r="27" spans="1:27" ht="15" customHeight="1">
      <c r="A27" s="7" t="s">
        <v>98</v>
      </c>
      <c r="B27" s="360" t="s">
        <v>52</v>
      </c>
      <c r="C27" s="354">
        <f t="shared" ref="C27:L27" si="4">C25+C26</f>
        <v>526633</v>
      </c>
      <c r="D27" s="354">
        <f t="shared" si="4"/>
        <v>731062</v>
      </c>
      <c r="E27" s="354">
        <f t="shared" si="4"/>
        <v>629187</v>
      </c>
      <c r="F27" s="354">
        <f t="shared" si="4"/>
        <v>617891</v>
      </c>
      <c r="G27" s="354">
        <f t="shared" si="4"/>
        <v>527404</v>
      </c>
      <c r="H27" s="354">
        <f t="shared" si="4"/>
        <v>731595</v>
      </c>
      <c r="I27" s="354">
        <f t="shared" si="4"/>
        <v>576560</v>
      </c>
      <c r="J27" s="354">
        <f t="shared" si="4"/>
        <v>861586</v>
      </c>
      <c r="K27" s="354">
        <f t="shared" si="4"/>
        <v>412556</v>
      </c>
      <c r="L27" s="354">
        <f t="shared" si="4"/>
        <v>677925</v>
      </c>
      <c r="M27" s="354">
        <f>M25+M26</f>
        <v>779227</v>
      </c>
      <c r="N27" s="354">
        <f>N25+N26</f>
        <v>574400</v>
      </c>
      <c r="O27" s="354">
        <f>O25+O26</f>
        <v>232877</v>
      </c>
      <c r="P27" s="298"/>
      <c r="Q27" s="298"/>
      <c r="R27" s="266">
        <f t="shared" si="1"/>
        <v>0</v>
      </c>
    </row>
    <row r="28" spans="1:27" ht="15" customHeight="1">
      <c r="A28" s="16" t="s">
        <v>99</v>
      </c>
      <c r="B28" s="365" t="s">
        <v>53</v>
      </c>
      <c r="C28" s="358"/>
      <c r="D28" s="358"/>
      <c r="E28" s="358"/>
      <c r="F28" s="358"/>
      <c r="G28" s="358"/>
      <c r="H28" s="358"/>
      <c r="I28" s="358"/>
      <c r="J28" s="358"/>
      <c r="K28" s="358"/>
      <c r="L28" s="358"/>
      <c r="M28" s="358"/>
      <c r="N28" s="358"/>
      <c r="O28" s="358"/>
      <c r="P28" s="298"/>
      <c r="Q28" s="298"/>
      <c r="R28" s="266">
        <f t="shared" si="1"/>
        <v>0</v>
      </c>
    </row>
    <row r="29" spans="1:27" ht="15" customHeight="1">
      <c r="A29" s="10" t="s">
        <v>138</v>
      </c>
      <c r="B29" s="362" t="s">
        <v>142</v>
      </c>
      <c r="C29" s="355">
        <f t="shared" ref="C29:N29" si="5">C27-C30</f>
        <v>452461</v>
      </c>
      <c r="D29" s="355">
        <f t="shared" si="5"/>
        <v>647914</v>
      </c>
      <c r="E29" s="355">
        <f t="shared" si="5"/>
        <v>556427</v>
      </c>
      <c r="F29" s="355">
        <f t="shared" si="5"/>
        <v>542511</v>
      </c>
      <c r="G29" s="355">
        <f t="shared" si="5"/>
        <v>433933</v>
      </c>
      <c r="H29" s="355">
        <f t="shared" si="5"/>
        <v>643810</v>
      </c>
      <c r="I29" s="355">
        <f t="shared" si="5"/>
        <v>497466</v>
      </c>
      <c r="J29" s="355">
        <f t="shared" si="5"/>
        <v>788145</v>
      </c>
      <c r="K29" s="355">
        <f t="shared" si="5"/>
        <v>339007</v>
      </c>
      <c r="L29" s="355">
        <f t="shared" si="5"/>
        <v>596465</v>
      </c>
      <c r="M29" s="355">
        <f t="shared" si="5"/>
        <v>695841</v>
      </c>
      <c r="N29" s="355">
        <f t="shared" si="5"/>
        <v>507034</v>
      </c>
      <c r="O29" s="355">
        <v>170934</v>
      </c>
      <c r="P29" s="298">
        <f t="shared" si="0"/>
        <v>2138347</v>
      </c>
      <c r="Q29" s="298">
        <v>2138347</v>
      </c>
      <c r="R29" s="266">
        <f t="shared" si="1"/>
        <v>0</v>
      </c>
    </row>
    <row r="30" spans="1:27" ht="15" customHeight="1">
      <c r="A30" s="18" t="s">
        <v>100</v>
      </c>
      <c r="B30" s="367" t="s">
        <v>15</v>
      </c>
      <c r="C30" s="359">
        <v>74172</v>
      </c>
      <c r="D30" s="359">
        <v>83148</v>
      </c>
      <c r="E30" s="359">
        <v>72760</v>
      </c>
      <c r="F30" s="359">
        <v>75380</v>
      </c>
      <c r="G30" s="359">
        <v>93471</v>
      </c>
      <c r="H30" s="359">
        <v>87785</v>
      </c>
      <c r="I30" s="359">
        <v>79094</v>
      </c>
      <c r="J30" s="359">
        <v>73441</v>
      </c>
      <c r="K30" s="359">
        <v>73549</v>
      </c>
      <c r="L30" s="359">
        <v>81460</v>
      </c>
      <c r="M30" s="359">
        <v>83386</v>
      </c>
      <c r="N30" s="359">
        <v>67366</v>
      </c>
      <c r="O30" s="429">
        <v>61943</v>
      </c>
      <c r="P30" s="298">
        <f t="shared" si="0"/>
        <v>305761</v>
      </c>
      <c r="Q30" s="298">
        <v>305761</v>
      </c>
      <c r="R30" s="266">
        <f t="shared" si="1"/>
        <v>0</v>
      </c>
    </row>
    <row r="31" spans="1:27" s="29" customFormat="1" ht="17.25" customHeight="1">
      <c r="P31" s="340"/>
      <c r="Q31" s="297"/>
    </row>
    <row r="32" spans="1:27" s="302" customFormat="1">
      <c r="C32" s="299"/>
      <c r="D32" s="299"/>
      <c r="E32" s="299"/>
      <c r="F32" s="299"/>
      <c r="G32" s="299"/>
      <c r="H32" s="299"/>
      <c r="I32" s="303"/>
      <c r="J32" s="303"/>
      <c r="N32" s="304"/>
      <c r="O32" s="304"/>
      <c r="P32" s="341"/>
    </row>
    <row r="33" spans="3:16" s="29" customFormat="1" ht="15">
      <c r="C33" s="290"/>
      <c r="D33" s="290"/>
      <c r="E33" s="290"/>
      <c r="F33" s="290"/>
      <c r="G33" s="300"/>
      <c r="H33" s="300"/>
      <c r="J33" s="266"/>
      <c r="K33" s="322"/>
      <c r="L33" s="322"/>
      <c r="M33" s="322"/>
      <c r="N33" s="322"/>
      <c r="O33" s="266"/>
      <c r="P33" s="300"/>
    </row>
    <row r="34" spans="3:16" s="29" customFormat="1">
      <c r="C34" s="290"/>
      <c r="D34" s="290"/>
      <c r="E34" s="290"/>
      <c r="F34" s="290"/>
      <c r="G34" s="305"/>
      <c r="H34" s="300"/>
      <c r="K34" s="266"/>
      <c r="L34" s="266"/>
      <c r="M34" s="266"/>
      <c r="N34" s="266"/>
      <c r="O34" s="266"/>
      <c r="P34" s="300"/>
    </row>
    <row r="35" spans="3:16" s="29" customFormat="1">
      <c r="C35" s="290"/>
      <c r="D35" s="290"/>
      <c r="E35" s="290"/>
      <c r="F35" s="290"/>
      <c r="G35" s="300"/>
      <c r="H35" s="305"/>
      <c r="I35" s="266"/>
      <c r="J35" s="266"/>
      <c r="K35" s="290"/>
      <c r="L35" s="301"/>
      <c r="M35" s="301"/>
      <c r="N35" s="290"/>
      <c r="O35" s="290"/>
      <c r="P35" s="300"/>
    </row>
    <row r="36" spans="3:16" s="29" customFormat="1">
      <c r="C36" s="301"/>
      <c r="D36" s="301"/>
      <c r="E36" s="301"/>
      <c r="F36" s="301"/>
      <c r="G36" s="301"/>
      <c r="H36" s="290"/>
      <c r="I36" s="290"/>
      <c r="K36" s="290"/>
      <c r="L36" s="301"/>
      <c r="M36" s="301"/>
      <c r="N36" s="301"/>
      <c r="O36" s="290"/>
      <c r="P36" s="300"/>
    </row>
    <row r="37" spans="3:16" s="29" customFormat="1">
      <c r="C37" s="290"/>
      <c r="D37" s="290"/>
      <c r="E37" s="290"/>
      <c r="F37" s="290"/>
      <c r="G37" s="290"/>
      <c r="H37" s="290"/>
      <c r="I37" s="290"/>
      <c r="J37" s="290"/>
      <c r="K37" s="290"/>
      <c r="L37" s="290"/>
      <c r="M37" s="290"/>
      <c r="N37" s="290"/>
      <c r="O37" s="290"/>
      <c r="P37" s="300"/>
    </row>
    <row r="38" spans="3:16" s="29" customFormat="1">
      <c r="C38" s="301"/>
      <c r="D38" s="301"/>
      <c r="E38" s="301"/>
      <c r="F38" s="301"/>
      <c r="G38" s="301"/>
      <c r="H38" s="301"/>
      <c r="I38" s="301"/>
      <c r="J38" s="301"/>
      <c r="K38" s="301"/>
      <c r="L38" s="301"/>
      <c r="M38" s="301"/>
      <c r="N38" s="301"/>
      <c r="O38" s="290"/>
      <c r="P38" s="300"/>
    </row>
    <row r="39" spans="3:16" s="29" customFormat="1">
      <c r="K39" s="290"/>
      <c r="L39" s="290"/>
      <c r="M39" s="290"/>
      <c r="N39" s="290"/>
      <c r="O39" s="290"/>
      <c r="P39" s="300"/>
    </row>
    <row r="40" spans="3:16" s="29" customFormat="1">
      <c r="P40" s="300"/>
    </row>
    <row r="41" spans="3:16" s="29" customFormat="1">
      <c r="P41" s="300"/>
    </row>
    <row r="42" spans="3:16" s="29" customFormat="1">
      <c r="P42" s="300"/>
    </row>
    <row r="43" spans="3:16" s="29" customFormat="1">
      <c r="P43" s="300"/>
    </row>
    <row r="44" spans="3:16" s="29" customFormat="1">
      <c r="P44" s="300"/>
    </row>
    <row r="45" spans="3:16" s="29" customFormat="1">
      <c r="P45" s="300"/>
    </row>
    <row r="46" spans="3:16" s="29" customFormat="1" ht="18.600000000000001" customHeight="1">
      <c r="P46" s="300"/>
    </row>
    <row r="47" spans="3:16" s="29" customFormat="1">
      <c r="P47" s="300"/>
    </row>
    <row r="48" spans="3:16" s="29" customFormat="1">
      <c r="P48" s="300"/>
    </row>
    <row r="49" spans="16:16" s="29" customFormat="1">
      <c r="P49" s="300"/>
    </row>
    <row r="50" spans="16:16" s="29" customFormat="1">
      <c r="P50" s="300"/>
    </row>
    <row r="51" spans="16:16" s="29" customFormat="1">
      <c r="P51" s="300"/>
    </row>
    <row r="52" spans="16:16" s="29" customFormat="1">
      <c r="P52" s="300"/>
    </row>
    <row r="53" spans="16:16" s="29" customFormat="1">
      <c r="P53" s="300"/>
    </row>
    <row r="54" spans="16:16" s="29" customFormat="1">
      <c r="P54" s="300"/>
    </row>
    <row r="55" spans="16:16" s="29" customFormat="1">
      <c r="P55" s="300"/>
    </row>
    <row r="56" spans="16:16" s="29" customFormat="1">
      <c r="P56" s="300"/>
    </row>
    <row r="57" spans="16:16" s="29" customFormat="1">
      <c r="P57" s="300"/>
    </row>
    <row r="58" spans="16:16" s="29" customFormat="1">
      <c r="P58" s="300"/>
    </row>
    <row r="59" spans="16:16" s="29" customFormat="1">
      <c r="P59" s="300"/>
    </row>
    <row r="60" spans="16:16" s="29" customFormat="1">
      <c r="P60" s="300"/>
    </row>
    <row r="61" spans="16:16" s="29" customFormat="1">
      <c r="P61" s="300"/>
    </row>
    <row r="62" spans="16:16" s="29" customFormat="1">
      <c r="P62" s="300"/>
    </row>
    <row r="63" spans="16:16" s="29" customFormat="1">
      <c r="P63" s="300"/>
    </row>
    <row r="64" spans="16:16" s="29" customFormat="1">
      <c r="P64" s="300"/>
    </row>
    <row r="65" spans="9:16" s="29" customFormat="1">
      <c r="P65" s="300"/>
    </row>
    <row r="66" spans="9:16" s="29" customFormat="1">
      <c r="P66" s="300"/>
    </row>
    <row r="67" spans="9:16" s="29" customFormat="1">
      <c r="P67" s="300"/>
    </row>
    <row r="68" spans="9:16" s="29" customFormat="1">
      <c r="P68" s="300"/>
    </row>
    <row r="69" spans="9:16" s="29" customFormat="1">
      <c r="I69" s="29">
        <v>79094</v>
      </c>
      <c r="P69" s="300"/>
    </row>
    <row r="70" spans="9:16" s="29" customFormat="1">
      <c r="I70" s="29">
        <f>I68+I69-I65</f>
        <v>79094</v>
      </c>
      <c r="P70" s="300"/>
    </row>
    <row r="71" spans="9:16" s="29" customFormat="1">
      <c r="P71" s="300"/>
    </row>
    <row r="72" spans="9:16" s="29" customFormat="1">
      <c r="I72" s="29">
        <v>10481</v>
      </c>
      <c r="P72" s="300"/>
    </row>
    <row r="73" spans="9:16" s="29" customFormat="1">
      <c r="P73" s="300"/>
    </row>
    <row r="74" spans="9:16" s="29" customFormat="1">
      <c r="I74" s="29">
        <v>15189</v>
      </c>
      <c r="P74" s="300"/>
    </row>
    <row r="75" spans="9:16" s="29" customFormat="1">
      <c r="P75" s="300"/>
    </row>
    <row r="76" spans="9:16" s="29" customFormat="1">
      <c r="P76" s="300"/>
    </row>
  </sheetData>
  <customSheetViews>
    <customSheetView guid="{8DA78CF1-615A-4626-9893-6751995631A4}" scale="72" topLeftCell="K1">
      <selection activeCell="C12" sqref="C12:O12"/>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25FAB884-5E17-4008-8139-33D910C7DEFE}" topLeftCell="B1">
      <selection activeCell="O23" sqref="O23"/>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687A4863-1825-4D63-B732-E76682E6DE4F}" topLeftCell="A16">
      <selection activeCell="A31" sqref="A31:XFD68"/>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899D69CD-4B7E-42BC-9944-5BD922EB798C}" topLeftCell="B16">
      <selection activeCell="D36" sqref="D36"/>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9AF4A83C-CF57-4B40-8A74-6A0EA6C2FE5C}" topLeftCell="B4">
      <selection activeCell="B39" sqref="B39"/>
      <pageMargins left="0.78740157480314965" right="0.78740157480314965" top="0.98425196850393704" bottom="0.98425196850393704" header="0.51181102362204722" footer="0.51181102362204722"/>
      <pageSetup paperSize="9" scale="44" orientation="landscape" r:id="rId5"/>
      <headerFooter alignWithMargins="0"/>
    </customSheetView>
  </customSheetViews>
  <pageMargins left="0.78740157480314965" right="0.78740157480314965" top="0.98425196850393704" bottom="0.98425196850393704" header="0.51181102362204722" footer="0.51181102362204722"/>
  <pageSetup paperSize="9" scale="44" orientation="landscape" r:id="rId6"/>
  <headerFooter alignWithMargins="0"/>
  <ignoredErrors>
    <ignoredError sqref="C18:D18"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zoomScale="90" zoomScaleNormal="90" workbookViewId="0">
      <selection activeCell="J26" sqref="J26"/>
    </sheetView>
  </sheetViews>
  <sheetFormatPr defaultColWidth="9.140625" defaultRowHeight="12.75"/>
  <cols>
    <col min="1" max="1" width="33.140625" style="98" customWidth="1"/>
    <col min="2" max="2" width="36.5703125" style="98" customWidth="1"/>
    <col min="3" max="11" width="13.42578125" style="98" customWidth="1"/>
    <col min="12" max="16384" width="9.140625" style="98"/>
  </cols>
  <sheetData>
    <row r="1" spans="1:11">
      <c r="A1" s="97" t="s">
        <v>315</v>
      </c>
      <c r="B1" s="97" t="s">
        <v>316</v>
      </c>
    </row>
    <row r="2" spans="1:11" ht="43.5" customHeight="1" thickBot="1">
      <c r="A2" s="99" t="s">
        <v>329</v>
      </c>
      <c r="B2" s="99" t="s">
        <v>330</v>
      </c>
      <c r="C2" s="100" t="s">
        <v>118</v>
      </c>
      <c r="D2" s="100" t="s">
        <v>136</v>
      </c>
      <c r="E2" s="100" t="s">
        <v>137</v>
      </c>
      <c r="F2" s="100" t="s">
        <v>146</v>
      </c>
      <c r="G2" s="100" t="s">
        <v>155</v>
      </c>
      <c r="H2" s="100" t="s">
        <v>594</v>
      </c>
      <c r="I2" s="100" t="s">
        <v>628</v>
      </c>
      <c r="J2" s="100" t="s">
        <v>635</v>
      </c>
      <c r="K2" s="100" t="s">
        <v>673</v>
      </c>
    </row>
    <row r="3" spans="1:11" ht="15" customHeight="1">
      <c r="A3" s="381" t="s">
        <v>317</v>
      </c>
      <c r="B3" s="381" t="s">
        <v>318</v>
      </c>
      <c r="C3" s="374">
        <f t="shared" ref="C3:I3" si="0">SUM(C4:C7)</f>
        <v>0</v>
      </c>
      <c r="D3" s="374">
        <f t="shared" si="0"/>
        <v>-67</v>
      </c>
      <c r="E3" s="374">
        <f t="shared" si="0"/>
        <v>-4</v>
      </c>
      <c r="F3" s="374">
        <f t="shared" si="0"/>
        <v>5</v>
      </c>
      <c r="G3" s="374">
        <f t="shared" si="0"/>
        <v>0</v>
      </c>
      <c r="H3" s="374">
        <f t="shared" si="0"/>
        <v>-2</v>
      </c>
      <c r="I3" s="374">
        <f t="shared" si="0"/>
        <v>-1</v>
      </c>
      <c r="J3" s="374">
        <f>SUM(J4:J7)</f>
        <v>-25</v>
      </c>
      <c r="K3" s="374">
        <f>SUM(K4:K7)</f>
        <v>-4</v>
      </c>
    </row>
    <row r="4" spans="1:11" ht="15" customHeight="1">
      <c r="A4" s="378" t="s">
        <v>331</v>
      </c>
      <c r="B4" s="378" t="s">
        <v>325</v>
      </c>
      <c r="C4" s="375">
        <v>0</v>
      </c>
      <c r="D4" s="375">
        <v>-67</v>
      </c>
      <c r="E4" s="375">
        <v>-4</v>
      </c>
      <c r="F4" s="375">
        <v>5</v>
      </c>
      <c r="G4" s="375">
        <v>0</v>
      </c>
      <c r="H4" s="375">
        <v>-2</v>
      </c>
      <c r="I4" s="375">
        <v>-1</v>
      </c>
      <c r="J4" s="375">
        <v>-25</v>
      </c>
      <c r="K4" s="375">
        <v>-4</v>
      </c>
    </row>
    <row r="5" spans="1:11" ht="15" customHeight="1">
      <c r="A5" s="378" t="s">
        <v>332</v>
      </c>
      <c r="B5" s="378" t="s">
        <v>326</v>
      </c>
      <c r="C5" s="375">
        <v>0</v>
      </c>
      <c r="D5" s="375">
        <v>0</v>
      </c>
      <c r="E5" s="375">
        <v>0</v>
      </c>
      <c r="F5" s="375">
        <v>0</v>
      </c>
      <c r="G5" s="375">
        <v>0</v>
      </c>
      <c r="H5" s="375">
        <v>0</v>
      </c>
      <c r="I5" s="375">
        <v>0</v>
      </c>
      <c r="J5" s="375">
        <v>0</v>
      </c>
      <c r="K5" s="375"/>
    </row>
    <row r="6" spans="1:11" ht="15" customHeight="1">
      <c r="A6" s="378" t="s">
        <v>333</v>
      </c>
      <c r="B6" s="378" t="s">
        <v>327</v>
      </c>
      <c r="C6" s="375">
        <v>0</v>
      </c>
      <c r="D6" s="375">
        <v>0</v>
      </c>
      <c r="E6" s="375">
        <v>0</v>
      </c>
      <c r="F6" s="375">
        <v>0</v>
      </c>
      <c r="G6" s="375">
        <v>0</v>
      </c>
      <c r="H6" s="375">
        <v>0</v>
      </c>
      <c r="I6" s="375">
        <v>0</v>
      </c>
      <c r="J6" s="375">
        <v>0</v>
      </c>
      <c r="K6" s="375"/>
    </row>
    <row r="7" spans="1:11" ht="15" customHeight="1">
      <c r="A7" s="378" t="s">
        <v>328</v>
      </c>
      <c r="B7" s="378" t="s">
        <v>328</v>
      </c>
      <c r="C7" s="375">
        <v>0</v>
      </c>
      <c r="D7" s="375">
        <v>0</v>
      </c>
      <c r="E7" s="375">
        <v>0</v>
      </c>
      <c r="F7" s="375">
        <v>0</v>
      </c>
      <c r="G7" s="375">
        <v>0</v>
      </c>
      <c r="H7" s="375">
        <v>0</v>
      </c>
      <c r="I7" s="375">
        <v>0</v>
      </c>
      <c r="J7" s="375">
        <v>0</v>
      </c>
      <c r="K7" s="375"/>
    </row>
    <row r="8" spans="1:11" ht="15" customHeight="1">
      <c r="A8" s="381" t="s">
        <v>319</v>
      </c>
      <c r="B8" s="381" t="s">
        <v>322</v>
      </c>
      <c r="C8" s="374">
        <f t="shared" ref="C8:I8" si="1">SUM(C9:C12)</f>
        <v>-218758</v>
      </c>
      <c r="D8" s="374">
        <f t="shared" si="1"/>
        <v>-260620</v>
      </c>
      <c r="E8" s="374">
        <f t="shared" si="1"/>
        <v>-244398</v>
      </c>
      <c r="F8" s="374">
        <f t="shared" si="1"/>
        <v>-365996</v>
      </c>
      <c r="G8" s="374">
        <f t="shared" si="1"/>
        <v>-280118</v>
      </c>
      <c r="H8" s="374">
        <f t="shared" si="1"/>
        <v>-366957</v>
      </c>
      <c r="I8" s="374">
        <f t="shared" si="1"/>
        <v>-323350</v>
      </c>
      <c r="J8" s="374">
        <f>SUM(J9:J12)</f>
        <v>-258576</v>
      </c>
      <c r="K8" s="374">
        <f>SUM(K9:K12)</f>
        <v>-489635</v>
      </c>
    </row>
    <row r="9" spans="1:11" s="105" customFormat="1" ht="15" customHeight="1">
      <c r="A9" s="378" t="s">
        <v>331</v>
      </c>
      <c r="B9" s="378" t="s">
        <v>325</v>
      </c>
      <c r="C9" s="375">
        <v>-18993</v>
      </c>
      <c r="D9" s="375">
        <v>-24151</v>
      </c>
      <c r="E9" s="375">
        <v>-38221</v>
      </c>
      <c r="F9" s="375">
        <v>-136336</v>
      </c>
      <c r="G9" s="375">
        <v>-16561</v>
      </c>
      <c r="H9" s="375">
        <v>-30145</v>
      </c>
      <c r="I9" s="375">
        <v>-44965</v>
      </c>
      <c r="J9" s="375">
        <v>-1695</v>
      </c>
      <c r="K9" s="375">
        <v>-12044</v>
      </c>
    </row>
    <row r="10" spans="1:11" s="105" customFormat="1" ht="15" customHeight="1">
      <c r="A10" s="378" t="s">
        <v>332</v>
      </c>
      <c r="B10" s="378" t="s">
        <v>326</v>
      </c>
      <c r="C10" s="375">
        <v>-60657</v>
      </c>
      <c r="D10" s="375">
        <v>-77190</v>
      </c>
      <c r="E10" s="375">
        <v>-91894</v>
      </c>
      <c r="F10" s="375">
        <v>-77906</v>
      </c>
      <c r="G10" s="375">
        <v>-47557</v>
      </c>
      <c r="H10" s="375">
        <v>-199036</v>
      </c>
      <c r="I10" s="375">
        <v>-125026</v>
      </c>
      <c r="J10" s="375">
        <v>-64382</v>
      </c>
      <c r="K10" s="375">
        <v>-260944</v>
      </c>
    </row>
    <row r="11" spans="1:11" s="105" customFormat="1" ht="15" customHeight="1">
      <c r="A11" s="378" t="s">
        <v>333</v>
      </c>
      <c r="B11" s="378" t="s">
        <v>327</v>
      </c>
      <c r="C11" s="375">
        <v>-148670</v>
      </c>
      <c r="D11" s="375">
        <v>-168756</v>
      </c>
      <c r="E11" s="375">
        <v>-161983</v>
      </c>
      <c r="F11" s="375">
        <f>-145686+1</f>
        <v>-145685</v>
      </c>
      <c r="G11" s="375">
        <v>-244530</v>
      </c>
      <c r="H11" s="375">
        <v>-148221</v>
      </c>
      <c r="I11" s="375">
        <v>-174146</v>
      </c>
      <c r="J11" s="375">
        <v>-205934</v>
      </c>
      <c r="K11" s="375">
        <v>-218512</v>
      </c>
    </row>
    <row r="12" spans="1:11" s="105" customFormat="1" ht="15" customHeight="1">
      <c r="A12" s="378" t="s">
        <v>328</v>
      </c>
      <c r="B12" s="378" t="s">
        <v>328</v>
      </c>
      <c r="C12" s="375">
        <v>9562</v>
      </c>
      <c r="D12" s="375">
        <v>9477</v>
      </c>
      <c r="E12" s="375">
        <v>47700</v>
      </c>
      <c r="F12" s="375">
        <v>-6069</v>
      </c>
      <c r="G12" s="375">
        <v>28530</v>
      </c>
      <c r="H12" s="375">
        <v>10445</v>
      </c>
      <c r="I12" s="375">
        <v>20787</v>
      </c>
      <c r="J12" s="375">
        <v>13435</v>
      </c>
      <c r="K12" s="375">
        <v>1865</v>
      </c>
    </row>
    <row r="13" spans="1:11" ht="15" customHeight="1">
      <c r="A13" s="381" t="s">
        <v>320</v>
      </c>
      <c r="B13" s="381" t="s">
        <v>323</v>
      </c>
      <c r="C13" s="374">
        <f t="shared" ref="C13:I13" si="2">SUM(C14:C17)</f>
        <v>17680</v>
      </c>
      <c r="D13" s="374">
        <f t="shared" si="2"/>
        <v>-1272</v>
      </c>
      <c r="E13" s="374">
        <f t="shared" si="2"/>
        <v>-7722</v>
      </c>
      <c r="F13" s="374">
        <f t="shared" si="2"/>
        <v>3203</v>
      </c>
      <c r="G13" s="374">
        <f t="shared" si="2"/>
        <v>7442</v>
      </c>
      <c r="H13" s="374">
        <f t="shared" si="2"/>
        <v>-5847</v>
      </c>
      <c r="I13" s="374">
        <f t="shared" si="2"/>
        <v>-12115</v>
      </c>
      <c r="J13" s="374">
        <f>SUM(J14:J17)</f>
        <v>5347</v>
      </c>
      <c r="K13" s="374">
        <f>SUM(K14:K17)</f>
        <v>18572</v>
      </c>
    </row>
    <row r="14" spans="1:11" s="105" customFormat="1" ht="15" customHeight="1">
      <c r="A14" s="378" t="s">
        <v>331</v>
      </c>
      <c r="B14" s="378" t="s">
        <v>325</v>
      </c>
      <c r="C14" s="375">
        <v>0</v>
      </c>
      <c r="D14" s="375">
        <v>0</v>
      </c>
      <c r="E14" s="375">
        <v>0</v>
      </c>
      <c r="F14" s="375">
        <v>0</v>
      </c>
      <c r="G14" s="375">
        <v>0</v>
      </c>
      <c r="H14" s="375">
        <v>0</v>
      </c>
      <c r="I14" s="375">
        <v>0</v>
      </c>
      <c r="J14" s="375">
        <v>0</v>
      </c>
      <c r="K14" s="375"/>
    </row>
    <row r="15" spans="1:11" s="105" customFormat="1" ht="15" customHeight="1">
      <c r="A15" s="378" t="s">
        <v>332</v>
      </c>
      <c r="B15" s="378" t="s">
        <v>326</v>
      </c>
      <c r="C15" s="375">
        <v>0</v>
      </c>
      <c r="D15" s="375">
        <v>0</v>
      </c>
      <c r="E15" s="375">
        <v>0</v>
      </c>
      <c r="F15" s="375">
        <v>0</v>
      </c>
      <c r="G15" s="375">
        <v>0</v>
      </c>
      <c r="H15" s="375">
        <v>0</v>
      </c>
      <c r="I15" s="375">
        <v>0</v>
      </c>
      <c r="J15" s="375">
        <v>0</v>
      </c>
      <c r="K15" s="375"/>
    </row>
    <row r="16" spans="1:11" s="105" customFormat="1" ht="15" customHeight="1">
      <c r="A16" s="378" t="s">
        <v>333</v>
      </c>
      <c r="B16" s="378" t="s">
        <v>327</v>
      </c>
      <c r="C16" s="375">
        <v>17680</v>
      </c>
      <c r="D16" s="375">
        <v>-1272</v>
      </c>
      <c r="E16" s="375">
        <v>-7722</v>
      </c>
      <c r="F16" s="375">
        <v>3203</v>
      </c>
      <c r="G16" s="375">
        <v>7442</v>
      </c>
      <c r="H16" s="375">
        <v>-5847</v>
      </c>
      <c r="I16" s="375">
        <v>-12115</v>
      </c>
      <c r="J16" s="375">
        <v>5347</v>
      </c>
      <c r="K16" s="375">
        <v>18572</v>
      </c>
    </row>
    <row r="17" spans="1:11" s="105" customFormat="1" ht="15" customHeight="1">
      <c r="A17" s="378" t="s">
        <v>328</v>
      </c>
      <c r="B17" s="378" t="s">
        <v>328</v>
      </c>
      <c r="C17" s="375">
        <v>0</v>
      </c>
      <c r="D17" s="375">
        <v>0</v>
      </c>
      <c r="E17" s="375">
        <v>0</v>
      </c>
      <c r="F17" s="375">
        <v>0</v>
      </c>
      <c r="G17" s="375">
        <v>0</v>
      </c>
      <c r="H17" s="375">
        <v>0</v>
      </c>
      <c r="I17" s="375">
        <v>0</v>
      </c>
      <c r="J17" s="375">
        <v>0</v>
      </c>
      <c r="K17" s="375"/>
    </row>
    <row r="18" spans="1:11" ht="15" customHeight="1">
      <c r="A18" s="382" t="s">
        <v>321</v>
      </c>
      <c r="B18" s="381" t="s">
        <v>324</v>
      </c>
      <c r="C18" s="374">
        <f t="shared" ref="C18:I18" si="3">SUM(C19:C22)</f>
        <v>-2286</v>
      </c>
      <c r="D18" s="374">
        <f t="shared" si="3"/>
        <v>4083</v>
      </c>
      <c r="E18" s="374">
        <f t="shared" si="3"/>
        <v>-1541</v>
      </c>
      <c r="F18" s="374">
        <f t="shared" si="3"/>
        <v>-7375</v>
      </c>
      <c r="G18" s="374">
        <f t="shared" si="3"/>
        <v>9988</v>
      </c>
      <c r="H18" s="374">
        <f t="shared" si="3"/>
        <v>16248</v>
      </c>
      <c r="I18" s="374">
        <f t="shared" si="3"/>
        <v>-1090</v>
      </c>
      <c r="J18" s="374">
        <f>SUM(J19:J22)</f>
        <v>-10297</v>
      </c>
      <c r="K18" s="374">
        <f>SUM(K19:K22)</f>
        <v>4767</v>
      </c>
    </row>
    <row r="19" spans="1:11" s="105" customFormat="1" ht="15" customHeight="1">
      <c r="A19" s="378" t="s">
        <v>331</v>
      </c>
      <c r="B19" s="378" t="s">
        <v>325</v>
      </c>
      <c r="C19" s="375">
        <v>-2540</v>
      </c>
      <c r="D19" s="375">
        <v>1976</v>
      </c>
      <c r="E19" s="375">
        <v>1293</v>
      </c>
      <c r="F19" s="375">
        <v>-5753</v>
      </c>
      <c r="G19" s="375">
        <v>2495</v>
      </c>
      <c r="H19" s="375">
        <v>13299</v>
      </c>
      <c r="I19" s="375">
        <v>1365</v>
      </c>
      <c r="J19" s="375">
        <v>-2513</v>
      </c>
      <c r="K19" s="375">
        <v>8017</v>
      </c>
    </row>
    <row r="20" spans="1:11" s="105" customFormat="1" ht="15" customHeight="1">
      <c r="A20" s="378" t="s">
        <v>332</v>
      </c>
      <c r="B20" s="378" t="s">
        <v>326</v>
      </c>
      <c r="C20" s="375">
        <v>2111</v>
      </c>
      <c r="D20" s="375">
        <v>3344</v>
      </c>
      <c r="E20" s="375">
        <v>1988</v>
      </c>
      <c r="F20" s="375">
        <v>-2958</v>
      </c>
      <c r="G20" s="375">
        <v>2942</v>
      </c>
      <c r="H20" s="375">
        <v>388</v>
      </c>
      <c r="I20" s="375">
        <v>-670</v>
      </c>
      <c r="J20" s="375">
        <v>164</v>
      </c>
      <c r="K20" s="375">
        <v>1127</v>
      </c>
    </row>
    <row r="21" spans="1:11" s="105" customFormat="1" ht="15" customHeight="1">
      <c r="A21" s="378" t="s">
        <v>333</v>
      </c>
      <c r="B21" s="378" t="s">
        <v>327</v>
      </c>
      <c r="C21" s="375">
        <v>-1857</v>
      </c>
      <c r="D21" s="375">
        <v>-1237</v>
      </c>
      <c r="E21" s="375">
        <v>-4822</v>
      </c>
      <c r="F21" s="375">
        <v>1336</v>
      </c>
      <c r="G21" s="375">
        <v>4551</v>
      </c>
      <c r="H21" s="375">
        <v>2561</v>
      </c>
      <c r="I21" s="375">
        <v>-1785</v>
      </c>
      <c r="J21" s="375">
        <v>-7948</v>
      </c>
      <c r="K21" s="375">
        <v>-4377</v>
      </c>
    </row>
    <row r="22" spans="1:11" s="105" customFormat="1" ht="15" customHeight="1">
      <c r="A22" s="379" t="s">
        <v>328</v>
      </c>
      <c r="B22" s="379" t="s">
        <v>328</v>
      </c>
      <c r="C22" s="376">
        <v>0</v>
      </c>
      <c r="D22" s="376">
        <v>0</v>
      </c>
      <c r="E22" s="375">
        <v>0</v>
      </c>
      <c r="F22" s="375">
        <v>0</v>
      </c>
      <c r="G22" s="376">
        <v>0</v>
      </c>
      <c r="H22" s="376">
        <v>0</v>
      </c>
      <c r="I22" s="376">
        <v>0</v>
      </c>
      <c r="J22" s="375">
        <v>0</v>
      </c>
      <c r="K22" s="375"/>
    </row>
    <row r="23" spans="1:11" s="111" customFormat="1" ht="15" customHeight="1">
      <c r="A23" s="380" t="s">
        <v>58</v>
      </c>
      <c r="B23" s="380" t="s">
        <v>43</v>
      </c>
      <c r="C23" s="377">
        <f t="shared" ref="C23:K23" si="4">SUM(C3,C8,C13,C18)</f>
        <v>-203364</v>
      </c>
      <c r="D23" s="377">
        <f t="shared" si="4"/>
        <v>-257876</v>
      </c>
      <c r="E23" s="377">
        <f t="shared" si="4"/>
        <v>-253665</v>
      </c>
      <c r="F23" s="377">
        <f t="shared" si="4"/>
        <v>-370163</v>
      </c>
      <c r="G23" s="377">
        <f t="shared" si="4"/>
        <v>-262688</v>
      </c>
      <c r="H23" s="377">
        <f t="shared" si="4"/>
        <v>-356558</v>
      </c>
      <c r="I23" s="377">
        <f t="shared" si="4"/>
        <v>-336556</v>
      </c>
      <c r="J23" s="377">
        <f t="shared" si="4"/>
        <v>-263551</v>
      </c>
      <c r="K23" s="377">
        <f t="shared" si="4"/>
        <v>-466300</v>
      </c>
    </row>
    <row r="24" spans="1:11" s="296" customFormat="1">
      <c r="C24" s="293">
        <f>'P&amp;L'!G17-C23</f>
        <v>0</v>
      </c>
      <c r="D24" s="293">
        <f>'P&amp;L'!H17-D23</f>
        <v>0</v>
      </c>
      <c r="E24" s="293">
        <f>'P&amp;L'!I17-E23</f>
        <v>0</v>
      </c>
      <c r="F24" s="293"/>
      <c r="G24" s="293">
        <f>'P&amp;L'!K17-G23</f>
        <v>0</v>
      </c>
      <c r="H24" s="293">
        <f>'P&amp;L'!L17-H23</f>
        <v>0</v>
      </c>
      <c r="I24" s="293">
        <f>'P&amp;L'!M17-I23</f>
        <v>0</v>
      </c>
      <c r="J24" s="293">
        <f>'P&amp;L'!N17-J23</f>
        <v>0</v>
      </c>
      <c r="K24" s="441"/>
    </row>
  </sheetData>
  <customSheetViews>
    <customSheetView guid="{8DA78CF1-615A-4626-9893-6751995631A4}">
      <selection activeCell="I38" sqref="I38"/>
      <pageMargins left="0.7" right="0.7" top="0.75" bottom="0.75" header="0.3" footer="0.3"/>
      <pageSetup paperSize="9" orientation="portrait" horizontalDpi="1200" verticalDpi="1200" r:id="rId1"/>
    </customSheetView>
    <customSheetView guid="{25FAB884-5E17-4008-8139-33D910C7DEFE}">
      <selection activeCell="L27" sqref="L27"/>
      <pageMargins left="0.7" right="0.7" top="0.75" bottom="0.75" header="0.3" footer="0.3"/>
      <pageSetup paperSize="9" orientation="portrait" horizontalDpi="1200" verticalDpi="1200" r:id="rId2"/>
    </customSheetView>
    <customSheetView guid="{687A4863-1825-4D63-B732-E76682E6DE4F}">
      <selection activeCell="H24" sqref="H24"/>
      <pageMargins left="0.7" right="0.7" top="0.75" bottom="0.75" header="0.3" footer="0.3"/>
    </customSheetView>
    <customSheetView guid="{899D69CD-4B7E-42BC-9944-5BD922EB798C}">
      <selection activeCell="B38" sqref="B38"/>
      <pageMargins left="0.7" right="0.7" top="0.75" bottom="0.75" header="0.3" footer="0.3"/>
      <pageSetup paperSize="9" orientation="portrait" horizontalDpi="1200" verticalDpi="1200" r:id="rId3"/>
    </customSheetView>
    <customSheetView guid="{9AF4A83C-CF57-4B40-8A74-6A0EA6C2FE5C}">
      <selection activeCell="I33" sqref="I33"/>
      <pageMargins left="0.7" right="0.7" top="0.75" bottom="0.75" header="0.3" footer="0.3"/>
    </customSheetView>
    <customSheetView guid="{57267270-6A97-4850-9DB6-FE6B399379AA}">
      <selection activeCell="D10" sqref="D10"/>
      <pageMargins left="0.7" right="0.7" top="0.75" bottom="0.75" header="0.3" footer="0.3"/>
    </customSheetView>
  </customSheetViews>
  <pageMargins left="0.7" right="0.7" top="0.75" bottom="0.75" header="0.3" footer="0.3"/>
  <pageSetup paperSize="9" orientation="portrait" horizontalDpi="1200" vertic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5"/>
  <sheetViews>
    <sheetView showGridLines="0" workbookViewId="0">
      <selection activeCell="D24" sqref="D24"/>
    </sheetView>
  </sheetViews>
  <sheetFormatPr defaultRowHeight="15"/>
  <cols>
    <col min="1" max="2" width="50.85546875" customWidth="1"/>
    <col min="3" max="10" width="13.42578125" customWidth="1"/>
    <col min="11" max="11" width="13.42578125" style="194" customWidth="1"/>
    <col min="12" max="13" width="13.42578125" customWidth="1"/>
    <col min="14" max="15" width="13.42578125" style="194" customWidth="1"/>
  </cols>
  <sheetData>
    <row r="2" spans="1:15" ht="15" customHeight="1" thickBot="1">
      <c r="A2" s="64" t="s">
        <v>74</v>
      </c>
      <c r="B2" s="64" t="s">
        <v>29</v>
      </c>
      <c r="C2" s="71" t="s">
        <v>165</v>
      </c>
      <c r="D2" s="71" t="s">
        <v>166</v>
      </c>
      <c r="E2" s="71" t="s">
        <v>167</v>
      </c>
      <c r="F2" s="71" t="s">
        <v>168</v>
      </c>
      <c r="G2" s="71" t="s">
        <v>169</v>
      </c>
      <c r="H2" s="71" t="s">
        <v>170</v>
      </c>
      <c r="I2" s="71" t="s">
        <v>171</v>
      </c>
      <c r="J2" s="71" t="s">
        <v>172</v>
      </c>
      <c r="K2" s="201">
        <v>43555</v>
      </c>
      <c r="L2" s="201">
        <v>43646</v>
      </c>
      <c r="M2" s="201">
        <v>43738</v>
      </c>
      <c r="N2" s="201">
        <v>43830</v>
      </c>
      <c r="O2" s="201">
        <v>43921</v>
      </c>
    </row>
    <row r="3" spans="1:15" s="2" customFormat="1" ht="15" customHeight="1">
      <c r="A3" s="47" t="s">
        <v>290</v>
      </c>
      <c r="B3" s="47" t="s">
        <v>180</v>
      </c>
      <c r="C3" s="205">
        <f t="shared" ref="C3:K3" si="0">SUM(C4:C6)</f>
        <v>64290407</v>
      </c>
      <c r="D3" s="205">
        <f t="shared" si="0"/>
        <v>64704439</v>
      </c>
      <c r="E3" s="205">
        <f t="shared" si="0"/>
        <v>64467644</v>
      </c>
      <c r="F3" s="205">
        <f t="shared" si="0"/>
        <v>64987719</v>
      </c>
      <c r="G3" s="205">
        <f t="shared" si="0"/>
        <v>66073674</v>
      </c>
      <c r="H3" s="205">
        <f t="shared" si="0"/>
        <v>70021925</v>
      </c>
      <c r="I3" s="205">
        <f t="shared" si="0"/>
        <v>72689830</v>
      </c>
      <c r="J3" s="205">
        <f t="shared" si="0"/>
        <v>88211366</v>
      </c>
      <c r="K3" s="206">
        <f t="shared" si="0"/>
        <v>89183307</v>
      </c>
      <c r="L3" s="206">
        <f>SUM(L4:L6)</f>
        <v>90496886</v>
      </c>
      <c r="M3" s="206">
        <f>SUM(M4:M6)</f>
        <v>90362151</v>
      </c>
      <c r="N3" s="206">
        <f>N4+N5+N6</f>
        <v>91716261</v>
      </c>
      <c r="O3" s="206">
        <v>95861240</v>
      </c>
    </row>
    <row r="4" spans="1:15" ht="15" customHeight="1">
      <c r="A4" s="66" t="s">
        <v>291</v>
      </c>
      <c r="B4" s="66" t="s">
        <v>181</v>
      </c>
      <c r="C4" s="70">
        <v>24166929</v>
      </c>
      <c r="D4" s="70">
        <v>23302583</v>
      </c>
      <c r="E4" s="70">
        <v>22826976</v>
      </c>
      <c r="F4" s="70">
        <v>21911544</v>
      </c>
      <c r="G4" s="70">
        <v>22422629</v>
      </c>
      <c r="H4" s="70">
        <v>25414208</v>
      </c>
      <c r="I4" s="70">
        <v>27585917</v>
      </c>
      <c r="J4" s="70">
        <v>32715078</v>
      </c>
      <c r="K4" s="203">
        <v>31969865</v>
      </c>
      <c r="L4" s="203">
        <v>31668319</v>
      </c>
      <c r="M4" s="203">
        <v>31030213</v>
      </c>
      <c r="N4" s="203">
        <v>29984379</v>
      </c>
      <c r="O4" s="203">
        <v>29208714</v>
      </c>
    </row>
    <row r="5" spans="1:15" ht="15" customHeight="1">
      <c r="A5" s="66" t="s">
        <v>292</v>
      </c>
      <c r="B5" s="66" t="s">
        <v>182</v>
      </c>
      <c r="C5" s="70">
        <v>39939251</v>
      </c>
      <c r="D5" s="70">
        <v>41246523</v>
      </c>
      <c r="E5" s="70">
        <v>41468506</v>
      </c>
      <c r="F5" s="70">
        <v>42948226</v>
      </c>
      <c r="G5" s="70">
        <v>43484513</v>
      </c>
      <c r="H5" s="70">
        <v>44418447</v>
      </c>
      <c r="I5" s="70">
        <v>44943839</v>
      </c>
      <c r="J5" s="70">
        <v>55308995</v>
      </c>
      <c r="K5" s="203">
        <v>57018431</v>
      </c>
      <c r="L5" s="203">
        <v>58652428</v>
      </c>
      <c r="M5" s="203">
        <v>59144293</v>
      </c>
      <c r="N5" s="203">
        <v>61519766</v>
      </c>
      <c r="O5" s="203">
        <v>66424191</v>
      </c>
    </row>
    <row r="6" spans="1:15" ht="15" customHeight="1">
      <c r="A6" s="66" t="s">
        <v>242</v>
      </c>
      <c r="B6" s="66" t="s">
        <v>184</v>
      </c>
      <c r="C6" s="70">
        <v>184227</v>
      </c>
      <c r="D6" s="70">
        <v>155333</v>
      </c>
      <c r="E6" s="70">
        <v>172162</v>
      </c>
      <c r="F6" s="70">
        <v>127949</v>
      </c>
      <c r="G6" s="70">
        <v>166532</v>
      </c>
      <c r="H6" s="70">
        <v>189270</v>
      </c>
      <c r="I6" s="70">
        <v>160074</v>
      </c>
      <c r="J6" s="70">
        <v>187293</v>
      </c>
      <c r="K6" s="203">
        <v>195011</v>
      </c>
      <c r="L6" s="203">
        <v>176139</v>
      </c>
      <c r="M6" s="203">
        <v>187645</v>
      </c>
      <c r="N6" s="203">
        <v>212116</v>
      </c>
      <c r="O6" s="203">
        <v>228335</v>
      </c>
    </row>
    <row r="7" spans="1:15" ht="15" customHeight="1">
      <c r="A7" s="65" t="s">
        <v>293</v>
      </c>
      <c r="B7" s="65" t="s">
        <v>185</v>
      </c>
      <c r="C7" s="69">
        <f t="shared" ref="C7:M7" si="1">C8+C9+C10+C11+C12</f>
        <v>40057684</v>
      </c>
      <c r="D7" s="69">
        <f t="shared" si="1"/>
        <v>39623549</v>
      </c>
      <c r="E7" s="69">
        <f t="shared" si="1"/>
        <v>41377787</v>
      </c>
      <c r="F7" s="69">
        <f t="shared" si="1"/>
        <v>42170092</v>
      </c>
      <c r="G7" s="69">
        <f t="shared" si="1"/>
        <v>42883938</v>
      </c>
      <c r="H7" s="69">
        <f t="shared" si="1"/>
        <v>46928557</v>
      </c>
      <c r="I7" s="69">
        <f t="shared" si="1"/>
        <v>47487051</v>
      </c>
      <c r="J7" s="69">
        <f t="shared" si="1"/>
        <v>57493542</v>
      </c>
      <c r="K7" s="202">
        <f t="shared" si="1"/>
        <v>54023921</v>
      </c>
      <c r="L7" s="202">
        <f t="shared" si="1"/>
        <v>54682108</v>
      </c>
      <c r="M7" s="202">
        <f t="shared" si="1"/>
        <v>55600095</v>
      </c>
      <c r="N7" s="202">
        <f>N8+N9+N10+N12</f>
        <v>60281335</v>
      </c>
      <c r="O7" s="202">
        <f>O8+O9+O10+O12</f>
        <v>57701617</v>
      </c>
    </row>
    <row r="8" spans="1:15" ht="15" customHeight="1">
      <c r="A8" s="66" t="s">
        <v>292</v>
      </c>
      <c r="B8" s="66" t="s">
        <v>182</v>
      </c>
      <c r="C8" s="70">
        <v>16291067</v>
      </c>
      <c r="D8" s="70">
        <v>16351904</v>
      </c>
      <c r="E8" s="70">
        <v>17380088</v>
      </c>
      <c r="F8" s="70">
        <v>20481778</v>
      </c>
      <c r="G8" s="70">
        <v>18959388</v>
      </c>
      <c r="H8" s="70">
        <v>19066669</v>
      </c>
      <c r="I8" s="70">
        <v>19886405</v>
      </c>
      <c r="J8" s="70">
        <v>27274603</v>
      </c>
      <c r="K8" s="203">
        <v>25645926</v>
      </c>
      <c r="L8" s="203">
        <v>25428773</v>
      </c>
      <c r="M8" s="203">
        <v>26388650</v>
      </c>
      <c r="N8" s="203">
        <v>32054525</v>
      </c>
      <c r="O8" s="203">
        <v>33447919</v>
      </c>
    </row>
    <row r="9" spans="1:15" ht="15" customHeight="1">
      <c r="A9" s="66" t="s">
        <v>291</v>
      </c>
      <c r="B9" s="66" t="s">
        <v>181</v>
      </c>
      <c r="C9" s="70">
        <v>19197466</v>
      </c>
      <c r="D9" s="70">
        <v>18941033</v>
      </c>
      <c r="E9" s="70">
        <v>19519392</v>
      </c>
      <c r="F9" s="70">
        <v>17486056</v>
      </c>
      <c r="G9" s="70">
        <v>19366894</v>
      </c>
      <c r="H9" s="70">
        <v>22805832</v>
      </c>
      <c r="I9" s="70">
        <v>23023715</v>
      </c>
      <c r="J9" s="70">
        <v>24690631</v>
      </c>
      <c r="K9" s="203">
        <v>22830997</v>
      </c>
      <c r="L9" s="203">
        <v>23503813</v>
      </c>
      <c r="M9" s="203">
        <v>23627913</v>
      </c>
      <c r="N9" s="203">
        <v>23656190</v>
      </c>
      <c r="O9" s="203">
        <v>19365716</v>
      </c>
    </row>
    <row r="10" spans="1:15" ht="15" customHeight="1">
      <c r="A10" s="66" t="s">
        <v>294</v>
      </c>
      <c r="B10" s="66" t="s">
        <v>186</v>
      </c>
      <c r="C10" s="70">
        <v>3891725</v>
      </c>
      <c r="D10" s="70">
        <v>3576636</v>
      </c>
      <c r="E10" s="70">
        <v>3723683</v>
      </c>
      <c r="F10" s="70">
        <v>3552388</v>
      </c>
      <c r="G10" s="70">
        <v>3736007</v>
      </c>
      <c r="H10" s="70">
        <v>4122912</v>
      </c>
      <c r="I10" s="70">
        <v>3800738</v>
      </c>
      <c r="J10" s="70">
        <v>4751949</v>
      </c>
      <c r="K10" s="203">
        <v>4693277</v>
      </c>
      <c r="L10" s="203">
        <v>4739342</v>
      </c>
      <c r="M10" s="203">
        <v>4550174</v>
      </c>
      <c r="N10" s="203">
        <v>3536953</v>
      </c>
      <c r="O10" s="203">
        <v>3658748</v>
      </c>
    </row>
    <row r="11" spans="1:15" ht="15" customHeight="1">
      <c r="A11" s="66" t="s">
        <v>295</v>
      </c>
      <c r="B11" s="66" t="s">
        <v>183</v>
      </c>
      <c r="C11" s="70">
        <v>0</v>
      </c>
      <c r="D11" s="70">
        <v>0</v>
      </c>
      <c r="E11" s="70">
        <v>0</v>
      </c>
      <c r="F11" s="70">
        <v>0</v>
      </c>
      <c r="G11" s="70">
        <v>0</v>
      </c>
      <c r="H11" s="70">
        <v>0</v>
      </c>
      <c r="I11" s="70">
        <v>0</v>
      </c>
      <c r="J11" s="70">
        <v>0</v>
      </c>
      <c r="K11" s="203">
        <v>0</v>
      </c>
      <c r="L11" s="203">
        <v>0</v>
      </c>
      <c r="M11" s="203">
        <v>0</v>
      </c>
      <c r="N11" s="203">
        <v>0</v>
      </c>
      <c r="O11" s="203"/>
    </row>
    <row r="12" spans="1:15" ht="15" customHeight="1">
      <c r="A12" s="66" t="s">
        <v>242</v>
      </c>
      <c r="B12" s="66" t="s">
        <v>184</v>
      </c>
      <c r="C12" s="70">
        <v>677426</v>
      </c>
      <c r="D12" s="70">
        <v>753976</v>
      </c>
      <c r="E12" s="70">
        <v>754624</v>
      </c>
      <c r="F12" s="70">
        <v>649870</v>
      </c>
      <c r="G12" s="70">
        <v>821649</v>
      </c>
      <c r="H12" s="70">
        <v>933144</v>
      </c>
      <c r="I12" s="70">
        <v>776193</v>
      </c>
      <c r="J12" s="70">
        <v>776359</v>
      </c>
      <c r="K12" s="203">
        <v>853721</v>
      </c>
      <c r="L12" s="203">
        <v>1010180</v>
      </c>
      <c r="M12" s="203">
        <v>1033358</v>
      </c>
      <c r="N12" s="203">
        <v>1033667</v>
      </c>
      <c r="O12" s="203">
        <v>1229234</v>
      </c>
    </row>
    <row r="13" spans="1:15" ht="15" customHeight="1">
      <c r="A13" s="65" t="s">
        <v>296</v>
      </c>
      <c r="B13" s="65" t="s">
        <v>187</v>
      </c>
      <c r="C13" s="69">
        <f t="shared" ref="C13:M13" si="2">SUM(C14:C16)</f>
        <v>4104350</v>
      </c>
      <c r="D13" s="69">
        <f t="shared" si="2"/>
        <v>4783171</v>
      </c>
      <c r="E13" s="69">
        <f t="shared" si="2"/>
        <v>5177348</v>
      </c>
      <c r="F13" s="69">
        <f t="shared" si="2"/>
        <v>4323324</v>
      </c>
      <c r="G13" s="69">
        <f t="shared" si="2"/>
        <v>4618970</v>
      </c>
      <c r="H13" s="69">
        <f t="shared" si="2"/>
        <v>5073833</v>
      </c>
      <c r="I13" s="69">
        <f t="shared" si="2"/>
        <v>4452307</v>
      </c>
      <c r="J13" s="69">
        <f t="shared" si="2"/>
        <v>3911750</v>
      </c>
      <c r="K13" s="202">
        <f t="shared" si="2"/>
        <v>4538626</v>
      </c>
      <c r="L13" s="202">
        <f t="shared" si="2"/>
        <v>4496454</v>
      </c>
      <c r="M13" s="202">
        <f t="shared" si="2"/>
        <v>5064431</v>
      </c>
      <c r="N13" s="202">
        <f>N14+N15+N16</f>
        <v>4482747</v>
      </c>
      <c r="O13" s="202">
        <f>O14+O15+O16</f>
        <v>4193922</v>
      </c>
    </row>
    <row r="14" spans="1:15" ht="15" customHeight="1">
      <c r="A14" s="66" t="s">
        <v>292</v>
      </c>
      <c r="B14" s="66" t="s">
        <v>182</v>
      </c>
      <c r="C14" s="70">
        <v>1746282</v>
      </c>
      <c r="D14" s="70">
        <v>1865859</v>
      </c>
      <c r="E14" s="70">
        <v>2166942</v>
      </c>
      <c r="F14" s="70">
        <v>2233410</v>
      </c>
      <c r="G14" s="70">
        <v>1998912</v>
      </c>
      <c r="H14" s="70">
        <v>2088270</v>
      </c>
      <c r="I14" s="70">
        <v>2246004</v>
      </c>
      <c r="J14" s="70">
        <v>2617635</v>
      </c>
      <c r="K14" s="203">
        <v>3282514</v>
      </c>
      <c r="L14" s="203">
        <v>3431396</v>
      </c>
      <c r="M14" s="203">
        <v>3560198</v>
      </c>
      <c r="N14" s="203">
        <v>3732587</v>
      </c>
      <c r="O14" s="203">
        <v>3227355</v>
      </c>
    </row>
    <row r="15" spans="1:15" ht="15" customHeight="1">
      <c r="A15" s="66" t="s">
        <v>291</v>
      </c>
      <c r="B15" s="66" t="s">
        <v>181</v>
      </c>
      <c r="C15" s="70">
        <v>2354035</v>
      </c>
      <c r="D15" s="70">
        <v>2888521</v>
      </c>
      <c r="E15" s="70">
        <v>3006372</v>
      </c>
      <c r="F15" s="70">
        <v>2085917</v>
      </c>
      <c r="G15" s="70">
        <v>2616059</v>
      </c>
      <c r="H15" s="70">
        <v>2981535</v>
      </c>
      <c r="I15" s="70">
        <v>2202288</v>
      </c>
      <c r="J15" s="70">
        <v>1290086</v>
      </c>
      <c r="K15" s="203">
        <v>1255923</v>
      </c>
      <c r="L15" s="203">
        <v>1065014</v>
      </c>
      <c r="M15" s="203">
        <v>1504155</v>
      </c>
      <c r="N15" s="203">
        <v>750095</v>
      </c>
      <c r="O15" s="203">
        <v>966507</v>
      </c>
    </row>
    <row r="16" spans="1:15" ht="15" customHeight="1">
      <c r="A16" s="66" t="s">
        <v>242</v>
      </c>
      <c r="B16" s="66" t="s">
        <v>184</v>
      </c>
      <c r="C16" s="70">
        <v>4033</v>
      </c>
      <c r="D16" s="70">
        <v>28791</v>
      </c>
      <c r="E16" s="70">
        <v>4034</v>
      </c>
      <c r="F16" s="70">
        <v>3997</v>
      </c>
      <c r="G16" s="70">
        <v>3999</v>
      </c>
      <c r="H16" s="70">
        <v>4028</v>
      </c>
      <c r="I16" s="70">
        <v>4015</v>
      </c>
      <c r="J16" s="70">
        <v>4029</v>
      </c>
      <c r="K16" s="203">
        <v>189</v>
      </c>
      <c r="L16" s="203">
        <v>44</v>
      </c>
      <c r="M16" s="203">
        <v>78</v>
      </c>
      <c r="N16" s="203">
        <v>65</v>
      </c>
      <c r="O16" s="203">
        <v>60</v>
      </c>
    </row>
    <row r="17" spans="1:15" ht="15" customHeight="1">
      <c r="A17" s="67" t="s">
        <v>58</v>
      </c>
      <c r="B17" s="67" t="s">
        <v>188</v>
      </c>
      <c r="C17" s="68">
        <f t="shared" ref="C17:M17" si="3">C3+C7+C13</f>
        <v>108452441</v>
      </c>
      <c r="D17" s="68">
        <f t="shared" si="3"/>
        <v>109111159</v>
      </c>
      <c r="E17" s="68">
        <f t="shared" si="3"/>
        <v>111022779</v>
      </c>
      <c r="F17" s="68">
        <f t="shared" si="3"/>
        <v>111481135</v>
      </c>
      <c r="G17" s="68">
        <f t="shared" si="3"/>
        <v>113576582</v>
      </c>
      <c r="H17" s="68">
        <f t="shared" si="3"/>
        <v>122024315</v>
      </c>
      <c r="I17" s="68">
        <f t="shared" si="3"/>
        <v>124629188</v>
      </c>
      <c r="J17" s="68">
        <f t="shared" si="3"/>
        <v>149616658</v>
      </c>
      <c r="K17" s="204">
        <f t="shared" si="3"/>
        <v>147745854</v>
      </c>
      <c r="L17" s="204">
        <f t="shared" si="3"/>
        <v>149675448</v>
      </c>
      <c r="M17" s="204">
        <f t="shared" si="3"/>
        <v>151026677</v>
      </c>
      <c r="N17" s="204">
        <f>N13+N7+N3</f>
        <v>156480343</v>
      </c>
      <c r="O17" s="204">
        <f>O13+O7+O3</f>
        <v>157756779</v>
      </c>
    </row>
    <row r="19" spans="1:15">
      <c r="B19" s="280"/>
      <c r="C19" s="278"/>
      <c r="D19" s="278"/>
      <c r="E19" s="278"/>
      <c r="F19" s="278"/>
      <c r="G19" s="278"/>
      <c r="H19" s="278"/>
      <c r="I19" s="278"/>
      <c r="J19" s="278"/>
      <c r="K19" s="278"/>
      <c r="L19" s="278"/>
      <c r="N19" s="319"/>
      <c r="O19" s="319"/>
    </row>
    <row r="20" spans="1:15">
      <c r="C20" s="279"/>
      <c r="D20" s="279"/>
      <c r="E20" s="279"/>
      <c r="F20" s="279"/>
      <c r="G20" s="279"/>
      <c r="H20" s="279"/>
      <c r="I20" s="279"/>
      <c r="J20" s="279"/>
      <c r="K20" s="279"/>
      <c r="L20" s="279"/>
      <c r="N20" s="320"/>
      <c r="O20" s="320"/>
    </row>
    <row r="21" spans="1:15" s="3" customFormat="1">
      <c r="K21" s="194"/>
      <c r="N21" s="194"/>
      <c r="O21" s="194"/>
    </row>
    <row r="23" spans="1:15">
      <c r="N23" s="320"/>
      <c r="O23" s="320"/>
    </row>
    <row r="24" spans="1:15" s="3" customFormat="1">
      <c r="K24" s="194"/>
      <c r="N24" s="320"/>
      <c r="O24" s="320"/>
    </row>
    <row r="25" spans="1:15" s="3" customFormat="1">
      <c r="K25" s="194"/>
      <c r="N25" s="320"/>
      <c r="O25" s="320"/>
    </row>
  </sheetData>
  <customSheetViews>
    <customSheetView guid="{8DA78CF1-615A-4626-9893-6751995631A4}" topLeftCell="N1">
      <selection activeCell="N17" sqref="N17:O17"/>
      <pageMargins left="0.7" right="0.7" top="0.75" bottom="0.75" header="0.3" footer="0.3"/>
      <pageSetup paperSize="9" orientation="portrait" r:id="rId1"/>
    </customSheetView>
    <customSheetView guid="{25FAB884-5E17-4008-8139-33D910C7DEFE}">
      <selection activeCell="H37" sqref="H37"/>
      <pageMargins left="0.7" right="0.7" top="0.75" bottom="0.75" header="0.3" footer="0.3"/>
      <pageSetup paperSize="9" orientation="portrait" r:id="rId2"/>
    </customSheetView>
    <customSheetView guid="{687A4863-1825-4D63-B732-E76682E6DE4F}" showGridLines="0" topLeftCell="G1">
      <selection activeCell="G18" sqref="A18:XFD122"/>
      <pageMargins left="0.7" right="0.7" top="0.75" bottom="0.75" header="0.3" footer="0.3"/>
      <pageSetup paperSize="9" orientation="portrait" r:id="rId3"/>
    </customSheetView>
    <customSheetView guid="{899D69CD-4B7E-42BC-9944-5BD922EB798C}">
      <selection activeCell="A25" sqref="A25"/>
      <pageMargins left="0.7" right="0.7" top="0.75" bottom="0.75" header="0.3" footer="0.3"/>
      <pageSetup paperSize="9" orientation="portrait" r:id="rId4"/>
    </customSheetView>
    <customSheetView guid="{9AF4A83C-CF57-4B40-8A74-6A0EA6C2FE5C}">
      <selection activeCell="A25" sqref="A25"/>
      <pageMargins left="0.7" right="0.7" top="0.75" bottom="0.75" header="0.3" footer="0.3"/>
    </customSheetView>
    <customSheetView guid="{57267270-6A97-4850-9DB6-FE6B399379AA}" topLeftCell="B1">
      <selection activeCell="O15" sqref="O15"/>
      <pageMargins left="0.7" right="0.7" top="0.75" bottom="0.75" header="0.3" footer="0.3"/>
    </customSheetView>
    <customSheetView guid="{12F8D032-8143-430B-8DFF-852E8796C402}" showGridLines="0" topLeftCell="B1">
      <selection activeCell="G22" sqref="G22"/>
      <pageMargins left="0.7" right="0.7" top="0.75" bottom="0.75" header="0.3" footer="0.3"/>
      <pageSetup paperSize="9" orientation="portrait" r:id="rId5"/>
    </customSheetView>
  </customSheetViews>
  <pageMargins left="0.7" right="0.7" top="0.75" bottom="0.75" header="0.3" footer="0.3"/>
  <pageSetup paperSize="9" orientation="portrait"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
  <sheetViews>
    <sheetView showGridLines="0" zoomScale="80" zoomScaleNormal="80" workbookViewId="0">
      <pane xSplit="2" ySplit="1" topLeftCell="C2" activePane="bottomRight" state="frozen"/>
      <selection pane="topRight" activeCell="C1" sqref="C1"/>
      <selection pane="bottomLeft" activeCell="A2" sqref="A2"/>
      <selection pane="bottomRight" activeCell="M38" sqref="M38"/>
    </sheetView>
  </sheetViews>
  <sheetFormatPr defaultColWidth="9.140625" defaultRowHeight="12.75"/>
  <cols>
    <col min="1" max="2" width="30.85546875" style="98" customWidth="1"/>
    <col min="3" max="15" width="13.42578125" style="98" customWidth="1"/>
    <col min="16" max="18" width="9.140625" style="158" customWidth="1"/>
    <col min="19" max="16384" width="9.140625" style="98"/>
  </cols>
  <sheetData>
    <row r="1" spans="1:18" ht="36.6" customHeight="1" thickBot="1">
      <c r="A1" s="64" t="s">
        <v>62</v>
      </c>
      <c r="B1" s="64" t="s">
        <v>17</v>
      </c>
      <c r="C1" s="148">
        <v>42825</v>
      </c>
      <c r="D1" s="148">
        <v>42916</v>
      </c>
      <c r="E1" s="148">
        <v>43008</v>
      </c>
      <c r="F1" s="148">
        <v>43100</v>
      </c>
      <c r="G1" s="148">
        <v>43190</v>
      </c>
      <c r="H1" s="148">
        <v>43281</v>
      </c>
      <c r="I1" s="148">
        <v>43373</v>
      </c>
      <c r="J1" s="148">
        <v>43465</v>
      </c>
      <c r="K1" s="148">
        <v>43555</v>
      </c>
      <c r="L1" s="148">
        <v>43646</v>
      </c>
      <c r="M1" s="148">
        <v>43738</v>
      </c>
      <c r="N1" s="148">
        <v>43830</v>
      </c>
      <c r="O1" s="148">
        <v>43921</v>
      </c>
    </row>
    <row r="2" spans="1:18" ht="15" customHeight="1">
      <c r="A2" s="149" t="s">
        <v>394</v>
      </c>
      <c r="B2" s="150" t="s">
        <v>397</v>
      </c>
      <c r="C2" s="151">
        <v>619378</v>
      </c>
      <c r="D2" s="151">
        <v>7534</v>
      </c>
      <c r="E2" s="151">
        <v>504264</v>
      </c>
      <c r="F2" s="151">
        <v>850541</v>
      </c>
      <c r="G2" s="151">
        <v>356604</v>
      </c>
      <c r="H2" s="151">
        <v>10134</v>
      </c>
      <c r="I2" s="151">
        <v>138554</v>
      </c>
      <c r="J2" s="151">
        <v>1159923</v>
      </c>
      <c r="K2" s="151">
        <v>107319</v>
      </c>
      <c r="L2" s="283">
        <v>322868</v>
      </c>
      <c r="M2" s="283">
        <v>284342</v>
      </c>
      <c r="N2" s="283">
        <v>2115445</v>
      </c>
      <c r="O2" s="283">
        <f>1957501-1</f>
        <v>1957500</v>
      </c>
    </row>
    <row r="3" spans="1:18" ht="15" customHeight="1">
      <c r="A3" s="149" t="s">
        <v>395</v>
      </c>
      <c r="B3" s="150" t="s">
        <v>398</v>
      </c>
      <c r="C3" s="151">
        <v>1998736</v>
      </c>
      <c r="D3" s="151">
        <v>1863219</v>
      </c>
      <c r="E3" s="151">
        <v>1674779</v>
      </c>
      <c r="F3" s="151">
        <v>1285933</v>
      </c>
      <c r="G3" s="151">
        <v>1453995</v>
      </c>
      <c r="H3" s="151">
        <v>1694468</v>
      </c>
      <c r="I3" s="151">
        <v>1605492</v>
      </c>
      <c r="J3" s="151">
        <v>1776358</v>
      </c>
      <c r="K3" s="151">
        <v>1593325</v>
      </c>
      <c r="L3" s="283">
        <v>1988052</v>
      </c>
      <c r="M3" s="283">
        <v>2481925</v>
      </c>
      <c r="N3" s="283">
        <v>1601232</v>
      </c>
      <c r="O3" s="283">
        <v>3595029</v>
      </c>
    </row>
    <row r="4" spans="1:18" s="1" customFormat="1" ht="15" customHeight="1">
      <c r="A4" s="152" t="s">
        <v>288</v>
      </c>
      <c r="B4" s="153" t="s">
        <v>178</v>
      </c>
      <c r="C4" s="154">
        <f>SUM(C2:C3)</f>
        <v>2618114</v>
      </c>
      <c r="D4" s="154">
        <f t="shared" ref="D4:L4" si="0">SUM(D2:D3)</f>
        <v>1870753</v>
      </c>
      <c r="E4" s="154">
        <f t="shared" si="0"/>
        <v>2179043</v>
      </c>
      <c r="F4" s="154">
        <f t="shared" si="0"/>
        <v>2136474</v>
      </c>
      <c r="G4" s="154">
        <f t="shared" si="0"/>
        <v>1810599</v>
      </c>
      <c r="H4" s="154">
        <f t="shared" si="0"/>
        <v>1704602</v>
      </c>
      <c r="I4" s="154">
        <f t="shared" si="0"/>
        <v>1744046</v>
      </c>
      <c r="J4" s="154">
        <f t="shared" si="0"/>
        <v>2936281</v>
      </c>
      <c r="K4" s="154">
        <f t="shared" si="0"/>
        <v>1700644</v>
      </c>
      <c r="L4" s="206">
        <f t="shared" si="0"/>
        <v>2310920</v>
      </c>
      <c r="M4" s="206">
        <f>SUM(M2:M3)</f>
        <v>2766267</v>
      </c>
      <c r="N4" s="206">
        <f>SUM(N2:N3)</f>
        <v>3716677</v>
      </c>
      <c r="O4" s="206">
        <f>SUM(O2:O3)</f>
        <v>5552529</v>
      </c>
      <c r="P4" s="384"/>
      <c r="Q4" s="384"/>
      <c r="R4" s="384"/>
    </row>
    <row r="5" spans="1:18" ht="15" customHeight="1">
      <c r="A5" s="149" t="s">
        <v>396</v>
      </c>
      <c r="B5" s="150" t="s">
        <v>399</v>
      </c>
      <c r="C5" s="151">
        <v>0</v>
      </c>
      <c r="D5" s="151">
        <v>0</v>
      </c>
      <c r="E5" s="151">
        <v>0</v>
      </c>
      <c r="F5" s="151">
        <v>0</v>
      </c>
      <c r="G5" s="151">
        <v>0</v>
      </c>
      <c r="H5" s="151">
        <v>-67</v>
      </c>
      <c r="I5" s="151">
        <v>-71</v>
      </c>
      <c r="J5" s="151">
        <v>-67</v>
      </c>
      <c r="K5" s="151">
        <v>-67</v>
      </c>
      <c r="L5" s="283">
        <v>-84</v>
      </c>
      <c r="M5" s="283">
        <v>-86</v>
      </c>
      <c r="N5" s="283">
        <v>-95</v>
      </c>
      <c r="O5" s="283">
        <v>-102</v>
      </c>
    </row>
    <row r="6" spans="1:18" s="1" customFormat="1" ht="15" customHeight="1">
      <c r="A6" s="94" t="s">
        <v>58</v>
      </c>
      <c r="B6" s="94" t="s">
        <v>43</v>
      </c>
      <c r="C6" s="95">
        <f>SUM(C4:C5)</f>
        <v>2618114</v>
      </c>
      <c r="D6" s="95">
        <f t="shared" ref="D6:L6" si="1">SUM(D4:D5)</f>
        <v>1870753</v>
      </c>
      <c r="E6" s="95">
        <f t="shared" si="1"/>
        <v>2179043</v>
      </c>
      <c r="F6" s="95">
        <f t="shared" si="1"/>
        <v>2136474</v>
      </c>
      <c r="G6" s="95">
        <f t="shared" si="1"/>
        <v>1810599</v>
      </c>
      <c r="H6" s="95">
        <f t="shared" si="1"/>
        <v>1704535</v>
      </c>
      <c r="I6" s="95">
        <f t="shared" si="1"/>
        <v>1743975</v>
      </c>
      <c r="J6" s="95">
        <f t="shared" si="1"/>
        <v>2936214</v>
      </c>
      <c r="K6" s="95">
        <f t="shared" si="1"/>
        <v>1700577</v>
      </c>
      <c r="L6" s="51">
        <f t="shared" si="1"/>
        <v>2310836</v>
      </c>
      <c r="M6" s="51">
        <f>SUM(M4:M5)</f>
        <v>2766181</v>
      </c>
      <c r="N6" s="51">
        <f>SUM(N4:N5)</f>
        <v>3716582</v>
      </c>
      <c r="O6" s="51">
        <f>SUM(O4:O5)</f>
        <v>5552427</v>
      </c>
      <c r="P6" s="384"/>
      <c r="Q6" s="384"/>
      <c r="R6" s="384"/>
    </row>
    <row r="7" spans="1:18" s="158" customFormat="1" ht="15" customHeight="1">
      <c r="A7" s="155"/>
      <c r="B7" s="156"/>
      <c r="C7" s="157"/>
      <c r="D7" s="157"/>
      <c r="E7" s="157"/>
      <c r="F7" s="157"/>
      <c r="G7" s="157"/>
      <c r="H7" s="157"/>
      <c r="I7" s="157"/>
      <c r="J7" s="157"/>
      <c r="K7" s="157"/>
      <c r="L7" s="284"/>
      <c r="M7" s="284"/>
      <c r="N7" s="383"/>
      <c r="O7" s="383"/>
    </row>
    <row r="8" spans="1:18" ht="15" customHeight="1" thickBot="1">
      <c r="A8" s="64" t="s">
        <v>73</v>
      </c>
      <c r="B8" s="64" t="s">
        <v>27</v>
      </c>
      <c r="C8" s="148">
        <f>C1</f>
        <v>42825</v>
      </c>
      <c r="D8" s="148">
        <f t="shared" ref="D8:L8" si="2">D1</f>
        <v>42916</v>
      </c>
      <c r="E8" s="148">
        <f t="shared" si="2"/>
        <v>43008</v>
      </c>
      <c r="F8" s="148">
        <f t="shared" si="2"/>
        <v>43100</v>
      </c>
      <c r="G8" s="148">
        <f t="shared" si="2"/>
        <v>43190</v>
      </c>
      <c r="H8" s="148">
        <f t="shared" si="2"/>
        <v>43281</v>
      </c>
      <c r="I8" s="148">
        <f t="shared" si="2"/>
        <v>43373</v>
      </c>
      <c r="J8" s="148">
        <f t="shared" si="2"/>
        <v>43465</v>
      </c>
      <c r="K8" s="148">
        <f t="shared" si="2"/>
        <v>43555</v>
      </c>
      <c r="L8" s="285">
        <f t="shared" si="2"/>
        <v>43646</v>
      </c>
      <c r="M8" s="285">
        <f>M1</f>
        <v>43738</v>
      </c>
      <c r="N8" s="285">
        <f>N1</f>
        <v>43830</v>
      </c>
      <c r="O8" s="285">
        <f>O1</f>
        <v>43921</v>
      </c>
    </row>
    <row r="9" spans="1:18" ht="15" customHeight="1">
      <c r="A9" s="149" t="s">
        <v>400</v>
      </c>
      <c r="B9" s="150" t="s">
        <v>402</v>
      </c>
      <c r="C9" s="151">
        <v>48352</v>
      </c>
      <c r="D9" s="151">
        <v>85606</v>
      </c>
      <c r="E9" s="151">
        <v>83774</v>
      </c>
      <c r="F9" s="151">
        <v>64023</v>
      </c>
      <c r="G9" s="151">
        <v>646732</v>
      </c>
      <c r="H9" s="151">
        <v>203110</v>
      </c>
      <c r="I9" s="151">
        <v>162144</v>
      </c>
      <c r="J9" s="151">
        <v>144906</v>
      </c>
      <c r="K9" s="151">
        <v>173553</v>
      </c>
      <c r="L9" s="283">
        <v>459178</v>
      </c>
      <c r="M9" s="283">
        <v>422961</v>
      </c>
      <c r="N9" s="283">
        <v>468294</v>
      </c>
      <c r="O9" s="283">
        <v>738535</v>
      </c>
    </row>
    <row r="10" spans="1:18" ht="15" customHeight="1">
      <c r="A10" s="149" t="s">
        <v>401</v>
      </c>
      <c r="B10" s="150" t="s">
        <v>403</v>
      </c>
      <c r="C10" s="151">
        <v>2015734</v>
      </c>
      <c r="D10" s="151">
        <v>1899123</v>
      </c>
      <c r="E10" s="151">
        <v>2003051</v>
      </c>
      <c r="F10" s="151">
        <v>1994759</v>
      </c>
      <c r="G10" s="151">
        <v>1778399</v>
      </c>
      <c r="H10" s="151">
        <v>1946265</v>
      </c>
      <c r="I10" s="151">
        <v>2322750</v>
      </c>
      <c r="J10" s="151">
        <v>1733724</v>
      </c>
      <c r="K10" s="151">
        <v>1743771</v>
      </c>
      <c r="L10" s="283">
        <v>2003749</v>
      </c>
      <c r="M10" s="283">
        <v>2264498</v>
      </c>
      <c r="N10" s="283">
        <v>3213874</v>
      </c>
      <c r="O10" s="283">
        <v>2984844</v>
      </c>
    </row>
    <row r="11" spans="1:18" ht="15" customHeight="1">
      <c r="A11" s="149" t="s">
        <v>395</v>
      </c>
      <c r="B11" s="150" t="s">
        <v>398</v>
      </c>
      <c r="C11" s="151">
        <v>571522</v>
      </c>
      <c r="D11" s="151">
        <v>606878</v>
      </c>
      <c r="E11" s="151">
        <v>643656</v>
      </c>
      <c r="F11" s="151">
        <v>724301</v>
      </c>
      <c r="G11" s="151">
        <v>1412959</v>
      </c>
      <c r="H11" s="151">
        <v>1103211</v>
      </c>
      <c r="I11" s="151">
        <v>1161139</v>
      </c>
      <c r="J11" s="151">
        <v>954298</v>
      </c>
      <c r="K11" s="151">
        <v>1082645</v>
      </c>
      <c r="L11" s="283">
        <v>993407</v>
      </c>
      <c r="M11" s="283">
        <v>1309735</v>
      </c>
      <c r="N11" s="283">
        <v>1349576</v>
      </c>
      <c r="O11" s="283">
        <v>1669133</v>
      </c>
    </row>
    <row r="12" spans="1:18" s="1" customFormat="1" ht="15" customHeight="1">
      <c r="A12" s="94" t="s">
        <v>58</v>
      </c>
      <c r="B12" s="94" t="s">
        <v>43</v>
      </c>
      <c r="C12" s="95">
        <f>SUM(C9:C11)</f>
        <v>2635608</v>
      </c>
      <c r="D12" s="95">
        <f t="shared" ref="D12:L12" si="3">SUM(D9:D11)</f>
        <v>2591607</v>
      </c>
      <c r="E12" s="95">
        <f t="shared" si="3"/>
        <v>2730481</v>
      </c>
      <c r="F12" s="95">
        <f t="shared" si="3"/>
        <v>2783083</v>
      </c>
      <c r="G12" s="95">
        <f t="shared" si="3"/>
        <v>3838090</v>
      </c>
      <c r="H12" s="95">
        <f t="shared" si="3"/>
        <v>3252586</v>
      </c>
      <c r="I12" s="95">
        <f t="shared" si="3"/>
        <v>3646033</v>
      </c>
      <c r="J12" s="95">
        <f t="shared" si="3"/>
        <v>2832928</v>
      </c>
      <c r="K12" s="95">
        <f t="shared" si="3"/>
        <v>2999969</v>
      </c>
      <c r="L12" s="51">
        <f t="shared" si="3"/>
        <v>3456334</v>
      </c>
      <c r="M12" s="51">
        <f>SUM(M9:M11)</f>
        <v>3997194</v>
      </c>
      <c r="N12" s="51">
        <f>SUM(N9:N11)</f>
        <v>5031744</v>
      </c>
      <c r="O12" s="51">
        <f>SUM(O9:O11)</f>
        <v>5392512</v>
      </c>
      <c r="P12" s="384"/>
      <c r="Q12" s="384"/>
      <c r="R12" s="384"/>
    </row>
  </sheetData>
  <customSheetViews>
    <customSheetView guid="{8DA78CF1-615A-4626-9893-6751995631A4}">
      <pane xSplit="2" ySplit="1" topLeftCell="J2" activePane="bottomRight" state="frozen"/>
      <selection pane="bottomRight" activeCell="O1" sqref="O1:O1048576"/>
      <pageMargins left="0.7" right="0.7" top="0.75" bottom="0.75" header="0.3" footer="0.3"/>
    </customSheetView>
    <customSheetView guid="{25FAB884-5E17-4008-8139-33D910C7DEFE}">
      <selection activeCell="H39" sqref="H39"/>
      <pageMargins left="0.7" right="0.7" top="0.75" bottom="0.75" header="0.3" footer="0.3"/>
    </customSheetView>
    <customSheetView guid="{687A4863-1825-4D63-B732-E76682E6DE4F}" showGridLines="0">
      <pane xSplit="2" ySplit="1" topLeftCell="C2" activePane="bottomRight" state="frozen"/>
      <selection pane="bottomRight" activeCell="A43" sqref="A43"/>
      <pageMargins left="0.7" right="0.7" top="0.75" bottom="0.75" header="0.3" footer="0.3"/>
    </customSheetView>
    <customSheetView guid="{899D69CD-4B7E-42BC-9944-5BD922EB798C}">
      <selection activeCell="K24" sqref="K24"/>
      <pageMargins left="0.7" right="0.7" top="0.75" bottom="0.75" header="0.3" footer="0.3"/>
    </customSheetView>
    <customSheetView guid="{9AF4A83C-CF57-4B40-8A74-6A0EA6C2FE5C}" showGridLines="0">
      <pane xSplit="2" ySplit="1" topLeftCell="C2" activePane="bottomRight" state="frozen"/>
      <selection pane="bottomRight" activeCell="D30" sqref="D30"/>
      <pageMargins left="0.7" right="0.7" top="0.75" bottom="0.75" header="0.3" footer="0.3"/>
      <pageSetup paperSize="9" orientation="portrait" horizontalDpi="1200" verticalDpi="1200" r:id="rId1"/>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2"/>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s>
  <pageMargins left="0.7" right="0.7" top="0.75" bottom="0.75" header="0.3" footer="0.3"/>
  <ignoredErrors>
    <ignoredError sqref="C4:N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4"/>
  <sheetViews>
    <sheetView zoomScale="90" zoomScaleNormal="90" workbookViewId="0">
      <selection activeCell="N11" sqref="N11"/>
    </sheetView>
  </sheetViews>
  <sheetFormatPr defaultColWidth="9.140625" defaultRowHeight="12.75"/>
  <cols>
    <col min="1" max="2" width="35.85546875" style="98" customWidth="1"/>
    <col min="3" max="15" width="13.42578125" style="98" customWidth="1"/>
    <col min="16" max="16" width="11" style="98" customWidth="1"/>
    <col min="17" max="16384" width="9.140625" style="98"/>
  </cols>
  <sheetData>
    <row r="1" spans="1:16" ht="13.5" thickBot="1">
      <c r="A1" s="31" t="s">
        <v>523</v>
      </c>
      <c r="B1" s="31" t="s">
        <v>527</v>
      </c>
      <c r="C1" s="148">
        <v>42825</v>
      </c>
      <c r="D1" s="148">
        <v>42916</v>
      </c>
      <c r="E1" s="148">
        <v>43008</v>
      </c>
      <c r="F1" s="148">
        <v>43100</v>
      </c>
      <c r="G1" s="148">
        <v>43101</v>
      </c>
      <c r="H1" s="148">
        <v>43190</v>
      </c>
      <c r="I1" s="148">
        <v>43281</v>
      </c>
      <c r="J1" s="148">
        <v>43373</v>
      </c>
      <c r="K1" s="148">
        <v>43465</v>
      </c>
      <c r="L1" s="148">
        <v>43555</v>
      </c>
      <c r="M1" s="148">
        <v>43646</v>
      </c>
      <c r="N1" s="148">
        <v>43738</v>
      </c>
      <c r="O1" s="148">
        <v>43830</v>
      </c>
      <c r="P1" s="148">
        <v>43921</v>
      </c>
    </row>
    <row r="2" spans="1:16" ht="25.5">
      <c r="A2" s="160" t="s">
        <v>505</v>
      </c>
      <c r="B2" s="160" t="s">
        <v>514</v>
      </c>
      <c r="C2" s="172">
        <f>SUM(C3:C5)</f>
        <v>1742397</v>
      </c>
      <c r="D2" s="172">
        <f>SUM(D3:D5)</f>
        <v>1604253</v>
      </c>
      <c r="E2" s="172">
        <f>SUM(E3:E5)</f>
        <v>1644383</v>
      </c>
      <c r="F2" s="172">
        <f t="shared" ref="F2:K2" si="0">SUM(F3:F5)</f>
        <v>1226551</v>
      </c>
      <c r="G2" s="172">
        <f>SUM(G3:G5)</f>
        <v>1226551</v>
      </c>
      <c r="H2" s="172">
        <f t="shared" si="0"/>
        <v>1089139</v>
      </c>
      <c r="I2" s="172">
        <f t="shared" si="0"/>
        <v>1500306</v>
      </c>
      <c r="J2" s="172">
        <f t="shared" si="0"/>
        <v>941677</v>
      </c>
      <c r="K2" s="172">
        <f t="shared" si="0"/>
        <v>1081227</v>
      </c>
      <c r="L2" s="172">
        <f>SUM(L3:L5)</f>
        <v>1249671</v>
      </c>
      <c r="M2" s="172">
        <f>SUM(M3:M5)</f>
        <v>1336714</v>
      </c>
      <c r="N2" s="172">
        <f>SUM(N3:N5)</f>
        <v>1761397</v>
      </c>
      <c r="O2" s="311">
        <f>SUM(O3:O5)</f>
        <v>1474161</v>
      </c>
      <c r="P2" s="311">
        <f>SUM(P3:P5)</f>
        <v>3673575</v>
      </c>
    </row>
    <row r="3" spans="1:16">
      <c r="A3" s="161" t="s">
        <v>506</v>
      </c>
      <c r="B3" s="161" t="s">
        <v>515</v>
      </c>
      <c r="C3" s="168">
        <v>966161</v>
      </c>
      <c r="D3" s="168">
        <v>811218</v>
      </c>
      <c r="E3" s="168">
        <v>801463</v>
      </c>
      <c r="F3" s="168">
        <v>307344</v>
      </c>
      <c r="G3" s="168">
        <v>307344</v>
      </c>
      <c r="H3" s="173">
        <v>359621</v>
      </c>
      <c r="I3" s="173">
        <v>378575</v>
      </c>
      <c r="J3" s="173">
        <v>339111</v>
      </c>
      <c r="K3" s="42">
        <v>553999</v>
      </c>
      <c r="L3" s="42">
        <v>661157</v>
      </c>
      <c r="M3" s="42">
        <v>723495</v>
      </c>
      <c r="N3" s="42">
        <v>875693</v>
      </c>
      <c r="O3" s="312">
        <v>719181</v>
      </c>
      <c r="P3" s="312">
        <v>1508980</v>
      </c>
    </row>
    <row r="4" spans="1:16" ht="25.5">
      <c r="A4" s="162" t="s">
        <v>507</v>
      </c>
      <c r="B4" s="162" t="s">
        <v>516</v>
      </c>
      <c r="C4" s="427">
        <v>13079</v>
      </c>
      <c r="D4" s="427">
        <v>12382</v>
      </c>
      <c r="E4" s="426">
        <v>8268</v>
      </c>
      <c r="F4" s="168">
        <v>6053</v>
      </c>
      <c r="G4" s="168">
        <v>6053</v>
      </c>
      <c r="H4" s="173">
        <v>6880</v>
      </c>
      <c r="I4" s="173">
        <v>6394</v>
      </c>
      <c r="J4" s="173">
        <v>6282</v>
      </c>
      <c r="K4" s="42">
        <v>3279</v>
      </c>
      <c r="L4" s="42">
        <v>2844</v>
      </c>
      <c r="M4" s="42">
        <v>3148</v>
      </c>
      <c r="N4" s="42">
        <v>1916</v>
      </c>
      <c r="O4" s="312">
        <v>1450</v>
      </c>
      <c r="P4" s="312">
        <v>85</v>
      </c>
    </row>
    <row r="5" spans="1:16">
      <c r="A5" s="161" t="s">
        <v>508</v>
      </c>
      <c r="B5" s="161" t="s">
        <v>517</v>
      </c>
      <c r="C5" s="168">
        <v>763157</v>
      </c>
      <c r="D5" s="168">
        <v>780653</v>
      </c>
      <c r="E5" s="168">
        <v>834652</v>
      </c>
      <c r="F5" s="168">
        <v>913154</v>
      </c>
      <c r="G5" s="168">
        <v>913154</v>
      </c>
      <c r="H5" s="173">
        <v>722638</v>
      </c>
      <c r="I5" s="173">
        <v>1115337</v>
      </c>
      <c r="J5" s="173">
        <v>596284</v>
      </c>
      <c r="K5" s="42">
        <v>523949</v>
      </c>
      <c r="L5" s="42">
        <v>585670</v>
      </c>
      <c r="M5" s="42">
        <v>610071</v>
      </c>
      <c r="N5" s="42">
        <v>883788</v>
      </c>
      <c r="O5" s="312">
        <v>753530</v>
      </c>
      <c r="P5" s="312">
        <v>2164510</v>
      </c>
    </row>
    <row r="6" spans="1:16">
      <c r="A6" s="163" t="s">
        <v>509</v>
      </c>
      <c r="B6" s="163" t="s">
        <v>518</v>
      </c>
      <c r="C6" s="174">
        <f>C7+C14</f>
        <v>745727</v>
      </c>
      <c r="D6" s="174">
        <f>D7+D14</f>
        <v>234987</v>
      </c>
      <c r="E6" s="174">
        <f t="shared" ref="E6:K6" si="1">E7+E14</f>
        <v>482164</v>
      </c>
      <c r="F6" s="172">
        <f t="shared" si="1"/>
        <v>203211</v>
      </c>
      <c r="G6" s="172">
        <f>G7+G14</f>
        <v>203211</v>
      </c>
      <c r="H6" s="172">
        <f t="shared" si="1"/>
        <v>139534</v>
      </c>
      <c r="I6" s="172">
        <f t="shared" si="1"/>
        <v>126703</v>
      </c>
      <c r="J6" s="172">
        <f t="shared" si="1"/>
        <v>242267</v>
      </c>
      <c r="K6" s="172">
        <f t="shared" si="1"/>
        <v>105636</v>
      </c>
      <c r="L6" s="172">
        <f>L7+L14</f>
        <v>157815</v>
      </c>
      <c r="M6" s="172">
        <f>M7+M14</f>
        <v>183443</v>
      </c>
      <c r="N6" s="172">
        <f>N7+N14</f>
        <v>999378</v>
      </c>
      <c r="O6" s="311">
        <f>O7+O14</f>
        <v>584347</v>
      </c>
      <c r="P6" s="311">
        <f>P7+P14</f>
        <v>228800</v>
      </c>
    </row>
    <row r="7" spans="1:16">
      <c r="A7" s="164" t="s">
        <v>510</v>
      </c>
      <c r="B7" s="164" t="s">
        <v>519</v>
      </c>
      <c r="C7" s="172">
        <f>C8+C10+C12</f>
        <v>716181</v>
      </c>
      <c r="D7" s="172">
        <f t="shared" ref="D7:N7" si="2">D8+D10+D12</f>
        <v>203709</v>
      </c>
      <c r="E7" s="172">
        <f t="shared" si="2"/>
        <v>421096</v>
      </c>
      <c r="F7" s="172">
        <f t="shared" si="2"/>
        <v>187750</v>
      </c>
      <c r="G7" s="172">
        <f>G8+G10+G12</f>
        <v>187750</v>
      </c>
      <c r="H7" s="172">
        <f t="shared" si="2"/>
        <v>113823</v>
      </c>
      <c r="I7" s="172">
        <f t="shared" si="2"/>
        <v>100986</v>
      </c>
      <c r="J7" s="172">
        <f t="shared" si="2"/>
        <v>224861</v>
      </c>
      <c r="K7" s="172">
        <f t="shared" si="2"/>
        <v>88735</v>
      </c>
      <c r="L7" s="172">
        <f t="shared" si="2"/>
        <v>136366</v>
      </c>
      <c r="M7" s="172">
        <f t="shared" si="2"/>
        <v>152273</v>
      </c>
      <c r="N7" s="172">
        <f t="shared" si="2"/>
        <v>981011</v>
      </c>
      <c r="O7" s="311">
        <f>O8+O10+O12</f>
        <v>546607</v>
      </c>
      <c r="P7" s="311">
        <f>P8+P10+P12</f>
        <v>224172</v>
      </c>
    </row>
    <row r="8" spans="1:16">
      <c r="A8" s="161" t="s">
        <v>340</v>
      </c>
      <c r="B8" s="161" t="s">
        <v>350</v>
      </c>
      <c r="C8" s="42">
        <f t="shared" ref="C8:K8" si="3">C9</f>
        <v>715689</v>
      </c>
      <c r="D8" s="42">
        <f t="shared" si="3"/>
        <v>202369</v>
      </c>
      <c r="E8" s="42">
        <f t="shared" si="3"/>
        <v>419329</v>
      </c>
      <c r="F8" s="42">
        <f t="shared" si="3"/>
        <v>183702</v>
      </c>
      <c r="G8" s="42">
        <f t="shared" si="3"/>
        <v>183702</v>
      </c>
      <c r="H8" s="42">
        <f t="shared" si="3"/>
        <v>110112</v>
      </c>
      <c r="I8" s="42">
        <f t="shared" si="3"/>
        <v>95922</v>
      </c>
      <c r="J8" s="42">
        <f t="shared" si="3"/>
        <v>220292</v>
      </c>
      <c r="K8" s="42">
        <f t="shared" si="3"/>
        <v>84552</v>
      </c>
      <c r="L8" s="42">
        <f>L9</f>
        <v>131731</v>
      </c>
      <c r="M8" s="42">
        <f>M9</f>
        <v>147485</v>
      </c>
      <c r="N8" s="42">
        <f>N9</f>
        <v>236425</v>
      </c>
      <c r="O8" s="312">
        <f>O9</f>
        <v>391616</v>
      </c>
      <c r="P8" s="312">
        <f>P9</f>
        <v>215475</v>
      </c>
    </row>
    <row r="9" spans="1:16" ht="12.75" customHeight="1">
      <c r="A9" s="161" t="s">
        <v>341</v>
      </c>
      <c r="B9" s="161" t="s">
        <v>351</v>
      </c>
      <c r="C9" s="42">
        <v>715689</v>
      </c>
      <c r="D9" s="42">
        <v>202369</v>
      </c>
      <c r="E9" s="42">
        <v>419329</v>
      </c>
      <c r="F9" s="168">
        <v>183702</v>
      </c>
      <c r="G9" s="168">
        <v>183702</v>
      </c>
      <c r="H9" s="173">
        <v>110112</v>
      </c>
      <c r="I9" s="173">
        <v>95922</v>
      </c>
      <c r="J9" s="173">
        <v>220292</v>
      </c>
      <c r="K9" s="42">
        <v>84552</v>
      </c>
      <c r="L9" s="42">
        <v>131731</v>
      </c>
      <c r="M9" s="42">
        <v>147485</v>
      </c>
      <c r="N9" s="42">
        <v>236425</v>
      </c>
      <c r="O9" s="312">
        <v>391616</v>
      </c>
      <c r="P9" s="312">
        <v>215475</v>
      </c>
    </row>
    <row r="10" spans="1:16" s="170" customFormat="1">
      <c r="A10" s="161" t="s">
        <v>342</v>
      </c>
      <c r="B10" s="161" t="s">
        <v>352</v>
      </c>
      <c r="C10" s="42">
        <f>C11</f>
        <v>0</v>
      </c>
      <c r="D10" s="42">
        <f t="shared" ref="D10:N10" si="4">D11</f>
        <v>0</v>
      </c>
      <c r="E10" s="42">
        <f t="shared" si="4"/>
        <v>0</v>
      </c>
      <c r="F10" s="42">
        <f t="shared" si="4"/>
        <v>0</v>
      </c>
      <c r="G10" s="42">
        <f t="shared" si="4"/>
        <v>0</v>
      </c>
      <c r="H10" s="42">
        <f t="shared" si="4"/>
        <v>0</v>
      </c>
      <c r="I10" s="42">
        <f t="shared" si="4"/>
        <v>0</v>
      </c>
      <c r="J10" s="42">
        <f t="shared" si="4"/>
        <v>0</v>
      </c>
      <c r="K10" s="42">
        <f t="shared" si="4"/>
        <v>0</v>
      </c>
      <c r="L10" s="42">
        <f t="shared" si="4"/>
        <v>0</v>
      </c>
      <c r="M10" s="42">
        <f t="shared" si="4"/>
        <v>0</v>
      </c>
      <c r="N10" s="42">
        <f t="shared" si="4"/>
        <v>739907</v>
      </c>
      <c r="O10" s="313">
        <f>O11</f>
        <v>149987</v>
      </c>
      <c r="P10" s="313">
        <f>P11</f>
        <v>0</v>
      </c>
    </row>
    <row r="11" spans="1:16" s="170" customFormat="1">
      <c r="A11" s="161" t="s">
        <v>343</v>
      </c>
      <c r="B11" s="161" t="s">
        <v>353</v>
      </c>
      <c r="C11" s="42">
        <v>0</v>
      </c>
      <c r="D11" s="42">
        <v>0</v>
      </c>
      <c r="E11" s="42">
        <v>0</v>
      </c>
      <c r="F11" s="42">
        <v>0</v>
      </c>
      <c r="G11" s="42">
        <v>0</v>
      </c>
      <c r="H11" s="42">
        <v>0</v>
      </c>
      <c r="I11" s="42">
        <v>0</v>
      </c>
      <c r="J11" s="42">
        <v>0</v>
      </c>
      <c r="K11" s="42">
        <v>0</v>
      </c>
      <c r="L11" s="42">
        <v>0</v>
      </c>
      <c r="M11" s="42">
        <v>0</v>
      </c>
      <c r="N11" s="42">
        <v>739907</v>
      </c>
      <c r="O11" s="312">
        <v>149987</v>
      </c>
      <c r="P11" s="312">
        <v>0</v>
      </c>
    </row>
    <row r="12" spans="1:16">
      <c r="A12" s="161" t="s">
        <v>511</v>
      </c>
      <c r="B12" s="161" t="s">
        <v>520</v>
      </c>
      <c r="C12" s="42">
        <f t="shared" ref="C12:K12" si="5">C13</f>
        <v>492</v>
      </c>
      <c r="D12" s="42">
        <f t="shared" si="5"/>
        <v>1340</v>
      </c>
      <c r="E12" s="42">
        <f t="shared" si="5"/>
        <v>1767</v>
      </c>
      <c r="F12" s="42">
        <f t="shared" si="5"/>
        <v>4048</v>
      </c>
      <c r="G12" s="42">
        <f t="shared" si="5"/>
        <v>4048</v>
      </c>
      <c r="H12" s="42">
        <f t="shared" si="5"/>
        <v>3711</v>
      </c>
      <c r="I12" s="42">
        <f t="shared" si="5"/>
        <v>5064</v>
      </c>
      <c r="J12" s="42">
        <f t="shared" si="5"/>
        <v>4569</v>
      </c>
      <c r="K12" s="42">
        <f t="shared" si="5"/>
        <v>4183</v>
      </c>
      <c r="L12" s="42">
        <f>L13</f>
        <v>4635</v>
      </c>
      <c r="M12" s="42">
        <f>M13</f>
        <v>4788</v>
      </c>
      <c r="N12" s="42">
        <f>N13</f>
        <v>4679</v>
      </c>
      <c r="O12" s="312">
        <f>O13</f>
        <v>5004</v>
      </c>
      <c r="P12" s="312">
        <f>P13</f>
        <v>8697</v>
      </c>
    </row>
    <row r="13" spans="1:16">
      <c r="A13" s="161" t="s">
        <v>341</v>
      </c>
      <c r="B13" s="161" t="s">
        <v>351</v>
      </c>
      <c r="C13" s="42">
        <v>492</v>
      </c>
      <c r="D13" s="42">
        <v>1340</v>
      </c>
      <c r="E13" s="42">
        <v>1767</v>
      </c>
      <c r="F13" s="168">
        <v>4048</v>
      </c>
      <c r="G13" s="168">
        <v>4048</v>
      </c>
      <c r="H13" s="173">
        <v>3711</v>
      </c>
      <c r="I13" s="173">
        <v>5064</v>
      </c>
      <c r="J13" s="173">
        <v>4569</v>
      </c>
      <c r="K13" s="42">
        <v>4183</v>
      </c>
      <c r="L13" s="42">
        <v>4635</v>
      </c>
      <c r="M13" s="42">
        <v>4788</v>
      </c>
      <c r="N13" s="42">
        <v>4679</v>
      </c>
      <c r="O13" s="312">
        <v>5004</v>
      </c>
      <c r="P13" s="312">
        <v>8697</v>
      </c>
    </row>
    <row r="14" spans="1:16">
      <c r="A14" s="164" t="s">
        <v>512</v>
      </c>
      <c r="B14" s="164" t="s">
        <v>521</v>
      </c>
      <c r="C14" s="172">
        <v>29546</v>
      </c>
      <c r="D14" s="172">
        <v>31278</v>
      </c>
      <c r="E14" s="172">
        <v>61068</v>
      </c>
      <c r="F14" s="169">
        <v>15461</v>
      </c>
      <c r="G14" s="169">
        <v>15461</v>
      </c>
      <c r="H14" s="175">
        <v>25711</v>
      </c>
      <c r="I14" s="175">
        <v>25717</v>
      </c>
      <c r="J14" s="175">
        <v>17406</v>
      </c>
      <c r="K14" s="172">
        <v>16901</v>
      </c>
      <c r="L14" s="172">
        <v>21449</v>
      </c>
      <c r="M14" s="172">
        <v>31170</v>
      </c>
      <c r="N14" s="172">
        <v>18367</v>
      </c>
      <c r="O14" s="311">
        <v>37740</v>
      </c>
      <c r="P14" s="311">
        <v>4628</v>
      </c>
    </row>
    <row r="15" spans="1:16">
      <c r="A15" s="166" t="s">
        <v>524</v>
      </c>
      <c r="B15" s="166" t="s">
        <v>528</v>
      </c>
      <c r="C15" s="167">
        <f>C2+C6</f>
        <v>2488124</v>
      </c>
      <c r="D15" s="167">
        <f t="shared" ref="D15:L15" si="6">D2+D6</f>
        <v>1839240</v>
      </c>
      <c r="E15" s="167">
        <f t="shared" si="6"/>
        <v>2126547</v>
      </c>
      <c r="F15" s="167">
        <f t="shared" si="6"/>
        <v>1429762</v>
      </c>
      <c r="G15" s="167">
        <f>G2+G6</f>
        <v>1429762</v>
      </c>
      <c r="H15" s="167">
        <f t="shared" si="6"/>
        <v>1228673</v>
      </c>
      <c r="I15" s="167">
        <f t="shared" si="6"/>
        <v>1627009</v>
      </c>
      <c r="J15" s="167">
        <f t="shared" si="6"/>
        <v>1183944</v>
      </c>
      <c r="K15" s="167">
        <f t="shared" si="6"/>
        <v>1186863</v>
      </c>
      <c r="L15" s="167">
        <f t="shared" si="6"/>
        <v>1407486</v>
      </c>
      <c r="M15" s="167">
        <f>M2+M6</f>
        <v>1520157</v>
      </c>
      <c r="N15" s="167">
        <f>N2+N6</f>
        <v>2760775</v>
      </c>
      <c r="O15" s="314">
        <f>O2+O6</f>
        <v>2058508</v>
      </c>
      <c r="P15" s="314">
        <f>P2+P6</f>
        <v>3902375</v>
      </c>
    </row>
    <row r="16" spans="1:16">
      <c r="A16" s="178"/>
      <c r="B16" s="178"/>
      <c r="C16" s="182"/>
      <c r="D16" s="182"/>
      <c r="E16" s="182"/>
      <c r="F16" s="182"/>
      <c r="G16" s="182"/>
      <c r="H16" s="182"/>
      <c r="I16" s="182"/>
      <c r="J16" s="182"/>
      <c r="K16" s="182"/>
      <c r="L16" s="182"/>
      <c r="M16" s="182"/>
      <c r="N16" s="182"/>
      <c r="O16" s="182"/>
      <c r="P16" s="182"/>
    </row>
    <row r="17" spans="1:19">
      <c r="A17" s="178"/>
      <c r="B17" s="178"/>
      <c r="C17" s="179"/>
      <c r="D17" s="179"/>
      <c r="E17" s="179"/>
      <c r="F17" s="179"/>
      <c r="G17" s="179"/>
      <c r="H17" s="179"/>
      <c r="I17" s="179"/>
      <c r="J17" s="179"/>
      <c r="K17" s="179"/>
      <c r="L17" s="179"/>
    </row>
    <row r="18" spans="1:19" ht="26.25" thickBot="1">
      <c r="A18" s="31" t="s">
        <v>535</v>
      </c>
      <c r="B18" s="31" t="s">
        <v>540</v>
      </c>
      <c r="C18" s="148">
        <v>42825</v>
      </c>
      <c r="D18" s="148">
        <v>42916</v>
      </c>
      <c r="E18" s="148">
        <v>43008</v>
      </c>
      <c r="F18" s="148">
        <v>43100</v>
      </c>
      <c r="G18" s="148">
        <v>43101</v>
      </c>
      <c r="H18" s="148">
        <v>43190</v>
      </c>
      <c r="I18" s="148">
        <v>43281</v>
      </c>
      <c r="J18" s="148">
        <v>43373</v>
      </c>
      <c r="K18" s="148">
        <v>43465</v>
      </c>
      <c r="L18" s="148">
        <v>43555</v>
      </c>
      <c r="M18" s="148">
        <f>M1</f>
        <v>43646</v>
      </c>
      <c r="N18" s="148">
        <f>N1</f>
        <v>43738</v>
      </c>
      <c r="O18" s="148">
        <f>O1</f>
        <v>43830</v>
      </c>
      <c r="P18" s="148">
        <f>P1</f>
        <v>43921</v>
      </c>
    </row>
    <row r="19" spans="1:19" ht="25.5">
      <c r="A19" s="181" t="s">
        <v>531</v>
      </c>
      <c r="B19" s="161" t="s">
        <v>537</v>
      </c>
      <c r="C19" s="173">
        <v>1254</v>
      </c>
      <c r="D19" s="173">
        <v>1031</v>
      </c>
      <c r="E19" s="173">
        <v>2356</v>
      </c>
      <c r="F19" s="173">
        <v>2283</v>
      </c>
      <c r="G19" s="173">
        <v>2283</v>
      </c>
      <c r="H19" s="173">
        <v>281</v>
      </c>
      <c r="I19" s="173">
        <v>277</v>
      </c>
      <c r="J19" s="173">
        <v>1084</v>
      </c>
      <c r="K19" s="173">
        <v>312</v>
      </c>
      <c r="L19" s="173">
        <v>139</v>
      </c>
      <c r="M19" s="173">
        <v>1241</v>
      </c>
      <c r="N19" s="173">
        <v>8</v>
      </c>
      <c r="O19" s="312">
        <v>2880</v>
      </c>
      <c r="P19" s="312">
        <v>0</v>
      </c>
    </row>
    <row r="20" spans="1:19" ht="25.5">
      <c r="A20" s="162" t="s">
        <v>532</v>
      </c>
      <c r="B20" s="162" t="s">
        <v>538</v>
      </c>
      <c r="C20" s="180">
        <v>109535</v>
      </c>
      <c r="D20" s="180">
        <v>88080</v>
      </c>
      <c r="E20" s="180">
        <v>112787</v>
      </c>
      <c r="F20" s="180">
        <v>215778</v>
      </c>
      <c r="G20" s="180">
        <v>215778</v>
      </c>
      <c r="H20" s="180">
        <v>186168</v>
      </c>
      <c r="I20" s="180">
        <v>90344</v>
      </c>
      <c r="J20" s="180">
        <v>110016</v>
      </c>
      <c r="K20" s="180">
        <v>72909</v>
      </c>
      <c r="L20" s="180">
        <v>76243</v>
      </c>
      <c r="M20" s="180">
        <v>94165</v>
      </c>
      <c r="N20" s="180">
        <v>38952</v>
      </c>
      <c r="O20" s="315">
        <v>41093</v>
      </c>
      <c r="P20" s="315">
        <v>22023</v>
      </c>
    </row>
    <row r="21" spans="1:19">
      <c r="A21" s="166" t="s">
        <v>533</v>
      </c>
      <c r="B21" s="166" t="s">
        <v>534</v>
      </c>
      <c r="C21" s="167">
        <f>C19+C20</f>
        <v>110789</v>
      </c>
      <c r="D21" s="167">
        <f t="shared" ref="D21:L21" si="7">D19+D20</f>
        <v>89111</v>
      </c>
      <c r="E21" s="167">
        <f t="shared" si="7"/>
        <v>115143</v>
      </c>
      <c r="F21" s="167">
        <f t="shared" si="7"/>
        <v>218061</v>
      </c>
      <c r="G21" s="167">
        <f>G19+G20</f>
        <v>218061</v>
      </c>
      <c r="H21" s="167">
        <f t="shared" si="7"/>
        <v>186449</v>
      </c>
      <c r="I21" s="167">
        <f t="shared" si="7"/>
        <v>90621</v>
      </c>
      <c r="J21" s="167">
        <f t="shared" si="7"/>
        <v>111100</v>
      </c>
      <c r="K21" s="167">
        <f t="shared" si="7"/>
        <v>73221</v>
      </c>
      <c r="L21" s="167">
        <f t="shared" si="7"/>
        <v>76382</v>
      </c>
      <c r="M21" s="167">
        <f>M19+M20</f>
        <v>95406</v>
      </c>
      <c r="N21" s="167">
        <f>N19+N20</f>
        <v>38960</v>
      </c>
      <c r="O21" s="167">
        <f>O19+O20</f>
        <v>43973</v>
      </c>
      <c r="P21" s="167">
        <f>P19+P20</f>
        <v>22023</v>
      </c>
    </row>
    <row r="22" spans="1:19">
      <c r="A22" s="178"/>
      <c r="B22" s="178"/>
      <c r="C22" s="353">
        <f>C15+C21-BS!D5</f>
        <v>0</v>
      </c>
      <c r="D22" s="353">
        <f>D15+D21-BS!E5</f>
        <v>0</v>
      </c>
      <c r="E22" s="353">
        <f>E15+E21-BS!F5</f>
        <v>0</v>
      </c>
      <c r="F22" s="353">
        <f>F15+F21-BS!G5</f>
        <v>0</v>
      </c>
      <c r="G22" s="353"/>
      <c r="H22" s="353">
        <f>H15+H21-BS!I5</f>
        <v>0</v>
      </c>
      <c r="I22" s="353">
        <f>I15+I21-BS!J5</f>
        <v>0</v>
      </c>
      <c r="J22" s="353">
        <f>J15+J21-BS!K5</f>
        <v>0</v>
      </c>
      <c r="K22" s="353">
        <f>K15+K21-BS!L5</f>
        <v>0</v>
      </c>
      <c r="L22" s="353">
        <f>L15+L21-BS!M5</f>
        <v>0</v>
      </c>
      <c r="M22" s="353">
        <f>M15+M21-BS!N5</f>
        <v>0</v>
      </c>
      <c r="N22" s="353">
        <f>N15+N21-BS!O5</f>
        <v>0</v>
      </c>
      <c r="O22" s="353">
        <f>O15+O21-BS!P5</f>
        <v>0</v>
      </c>
      <c r="P22" s="353">
        <f>P15+P21-BS!Q5</f>
        <v>0</v>
      </c>
    </row>
    <row r="23" spans="1:19" ht="15" customHeight="1">
      <c r="C23" s="334"/>
      <c r="D23" s="334"/>
      <c r="E23" s="334"/>
      <c r="F23" s="334"/>
      <c r="G23" s="334"/>
      <c r="H23" s="334"/>
      <c r="I23" s="334"/>
      <c r="J23" s="334"/>
      <c r="K23" s="334"/>
      <c r="L23" s="334"/>
      <c r="M23" s="334"/>
      <c r="N23" s="334"/>
      <c r="O23" s="334"/>
      <c r="P23" s="334"/>
      <c r="Q23" s="183"/>
    </row>
    <row r="24" spans="1:19">
      <c r="C24" s="334"/>
      <c r="D24" s="334"/>
      <c r="E24" s="334"/>
      <c r="F24" s="334"/>
      <c r="G24" s="334"/>
      <c r="H24" s="334"/>
      <c r="I24" s="334"/>
      <c r="J24" s="334"/>
      <c r="K24" s="334"/>
      <c r="L24" s="334"/>
      <c r="M24" s="334"/>
      <c r="N24" s="334"/>
      <c r="O24" s="334"/>
      <c r="P24" s="334"/>
    </row>
    <row r="25" spans="1:19">
      <c r="A25" s="158"/>
      <c r="B25" s="158"/>
      <c r="C25" s="328"/>
      <c r="D25" s="328"/>
      <c r="E25" s="328"/>
      <c r="F25" s="328"/>
      <c r="G25" s="328"/>
      <c r="H25" s="328"/>
      <c r="I25" s="328"/>
      <c r="J25" s="328"/>
      <c r="K25" s="328"/>
      <c r="L25" s="328"/>
      <c r="M25" s="328"/>
      <c r="N25" s="328"/>
      <c r="O25" s="328"/>
      <c r="P25" s="328"/>
    </row>
    <row r="26" spans="1:19" ht="26.25" thickBot="1">
      <c r="A26" s="329" t="s">
        <v>525</v>
      </c>
      <c r="B26" s="329" t="s">
        <v>529</v>
      </c>
      <c r="C26" s="148">
        <v>42825</v>
      </c>
      <c r="D26" s="148">
        <v>42916</v>
      </c>
      <c r="E26" s="148">
        <v>43008</v>
      </c>
      <c r="F26" s="148">
        <v>43100</v>
      </c>
      <c r="G26" s="148">
        <v>43101</v>
      </c>
      <c r="H26" s="148">
        <v>43190</v>
      </c>
      <c r="I26" s="148">
        <v>43281</v>
      </c>
      <c r="J26" s="148">
        <v>43373</v>
      </c>
      <c r="K26" s="148">
        <v>43465</v>
      </c>
      <c r="L26" s="148">
        <v>43555</v>
      </c>
      <c r="M26" s="148">
        <f>M18</f>
        <v>43646</v>
      </c>
      <c r="N26" s="148">
        <f>N18</f>
        <v>43738</v>
      </c>
      <c r="O26" s="148">
        <f>O18</f>
        <v>43830</v>
      </c>
      <c r="P26" s="148">
        <f>P18</f>
        <v>43921</v>
      </c>
    </row>
    <row r="27" spans="1:19" ht="25.5">
      <c r="A27" s="160" t="s">
        <v>505</v>
      </c>
      <c r="B27" s="160" t="s">
        <v>514</v>
      </c>
      <c r="C27" s="172">
        <f>SUM(C28:C30)</f>
        <v>1590912</v>
      </c>
      <c r="D27" s="172">
        <f>SUM(D28:D30)</f>
        <v>1502171</v>
      </c>
      <c r="E27" s="172">
        <f>SUM(E28:E30)</f>
        <v>1487405</v>
      </c>
      <c r="F27" s="172">
        <f>SUM(F28:F30)</f>
        <v>1237704</v>
      </c>
      <c r="G27" s="172">
        <f>SUM(G28:G30)</f>
        <v>1237704</v>
      </c>
      <c r="H27" s="172">
        <v>954909</v>
      </c>
      <c r="I27" s="172">
        <f t="shared" ref="I27:P27" si="8">SUM(I28:I30)</f>
        <v>1194616</v>
      </c>
      <c r="J27" s="172">
        <f t="shared" si="8"/>
        <v>891658</v>
      </c>
      <c r="K27" s="172">
        <f t="shared" si="8"/>
        <v>1058024</v>
      </c>
      <c r="L27" s="172">
        <f t="shared" si="8"/>
        <v>1166394</v>
      </c>
      <c r="M27" s="172">
        <f t="shared" si="8"/>
        <v>1401461</v>
      </c>
      <c r="N27" s="172">
        <f t="shared" si="8"/>
        <v>1793215</v>
      </c>
      <c r="O27" s="316">
        <f t="shared" si="8"/>
        <v>1524250</v>
      </c>
      <c r="P27" s="316">
        <f t="shared" si="8"/>
        <v>3339834</v>
      </c>
      <c r="Q27" s="170"/>
      <c r="R27" s="170"/>
      <c r="S27" s="170"/>
    </row>
    <row r="28" spans="1:19">
      <c r="A28" s="161" t="s">
        <v>506</v>
      </c>
      <c r="B28" s="161" t="s">
        <v>515</v>
      </c>
      <c r="C28" s="173">
        <v>875142</v>
      </c>
      <c r="D28" s="173">
        <v>719949</v>
      </c>
      <c r="E28" s="173">
        <v>745857</v>
      </c>
      <c r="F28" s="173">
        <v>275046</v>
      </c>
      <c r="G28" s="173">
        <v>275046</v>
      </c>
      <c r="H28" s="171">
        <v>268605</v>
      </c>
      <c r="I28" s="173">
        <v>257153</v>
      </c>
      <c r="J28" s="173">
        <v>281004</v>
      </c>
      <c r="K28" s="42">
        <v>545393</v>
      </c>
      <c r="L28" s="42">
        <v>620795</v>
      </c>
      <c r="M28" s="42">
        <v>695089</v>
      </c>
      <c r="N28" s="42">
        <v>958617</v>
      </c>
      <c r="O28" s="312">
        <v>766820</v>
      </c>
      <c r="P28" s="312">
        <v>1505261</v>
      </c>
      <c r="Q28" s="170"/>
      <c r="R28" s="170"/>
      <c r="S28" s="170"/>
    </row>
    <row r="29" spans="1:19" ht="25.5">
      <c r="A29" s="162" t="s">
        <v>507</v>
      </c>
      <c r="B29" s="162" t="s">
        <v>516</v>
      </c>
      <c r="C29" s="173">
        <v>13079</v>
      </c>
      <c r="D29" s="173">
        <v>12382</v>
      </c>
      <c r="E29" s="173">
        <v>8268</v>
      </c>
      <c r="F29" s="173">
        <v>6053</v>
      </c>
      <c r="G29" s="173">
        <v>6053</v>
      </c>
      <c r="H29" s="173">
        <v>6880</v>
      </c>
      <c r="I29" s="173">
        <v>6394</v>
      </c>
      <c r="J29" s="173">
        <v>6282</v>
      </c>
      <c r="K29" s="42">
        <v>3279</v>
      </c>
      <c r="L29" s="42">
        <v>2844</v>
      </c>
      <c r="M29" s="42">
        <v>3148</v>
      </c>
      <c r="N29" s="42">
        <v>1916</v>
      </c>
      <c r="O29" s="312">
        <v>1450</v>
      </c>
      <c r="P29" s="312">
        <v>85</v>
      </c>
      <c r="Q29" s="170"/>
      <c r="R29" s="170"/>
      <c r="S29" s="170"/>
    </row>
    <row r="30" spans="1:19">
      <c r="A30" s="161" t="s">
        <v>508</v>
      </c>
      <c r="B30" s="161" t="s">
        <v>517</v>
      </c>
      <c r="C30" s="173">
        <v>702691</v>
      </c>
      <c r="D30" s="173">
        <v>769840</v>
      </c>
      <c r="E30" s="173">
        <v>733280</v>
      </c>
      <c r="F30" s="173">
        <v>956605</v>
      </c>
      <c r="G30" s="173">
        <v>956605</v>
      </c>
      <c r="H30" s="173">
        <v>679424</v>
      </c>
      <c r="I30" s="173">
        <v>931069</v>
      </c>
      <c r="J30" s="173">
        <v>604372</v>
      </c>
      <c r="K30" s="173">
        <v>509352</v>
      </c>
      <c r="L30" s="173">
        <v>542755</v>
      </c>
      <c r="M30" s="173">
        <v>703224</v>
      </c>
      <c r="N30" s="173">
        <v>832682</v>
      </c>
      <c r="O30" s="312">
        <v>755980</v>
      </c>
      <c r="P30" s="312">
        <v>1834488</v>
      </c>
      <c r="Q30" s="170"/>
      <c r="R30" s="170"/>
      <c r="S30" s="170"/>
    </row>
    <row r="31" spans="1:19">
      <c r="A31" s="165" t="s">
        <v>513</v>
      </c>
      <c r="B31" s="165" t="s">
        <v>522</v>
      </c>
      <c r="C31" s="175">
        <f>176936+580131</f>
        <v>757067</v>
      </c>
      <c r="D31" s="175">
        <f>182684</f>
        <v>182684</v>
      </c>
      <c r="E31" s="175">
        <f>375319</f>
        <v>375319</v>
      </c>
      <c r="F31" s="176">
        <f>230895</f>
        <v>230895</v>
      </c>
      <c r="G31" s="176">
        <f>230895</f>
        <v>230895</v>
      </c>
      <c r="H31" s="175">
        <f>622545</f>
        <v>622545</v>
      </c>
      <c r="I31" s="176">
        <f>105024</f>
        <v>105024</v>
      </c>
      <c r="J31" s="176">
        <f>675323</f>
        <v>675323</v>
      </c>
      <c r="K31" s="177">
        <f>423377</f>
        <v>423377</v>
      </c>
      <c r="L31" s="177">
        <f>722673</f>
        <v>722673</v>
      </c>
      <c r="M31" s="177">
        <f>394767</f>
        <v>394767</v>
      </c>
      <c r="N31" s="177">
        <v>220460</v>
      </c>
      <c r="O31" s="317">
        <v>332563</v>
      </c>
      <c r="P31" s="317">
        <v>143000</v>
      </c>
      <c r="Q31" s="170"/>
      <c r="R31" s="170"/>
      <c r="S31" s="170"/>
    </row>
    <row r="32" spans="1:19">
      <c r="A32" s="166" t="s">
        <v>526</v>
      </c>
      <c r="B32" s="166" t="s">
        <v>530</v>
      </c>
      <c r="C32" s="167">
        <f t="shared" ref="C32:L32" si="9">C27+C31</f>
        <v>2347979</v>
      </c>
      <c r="D32" s="167">
        <f t="shared" si="9"/>
        <v>1684855</v>
      </c>
      <c r="E32" s="167">
        <f t="shared" si="9"/>
        <v>1862724</v>
      </c>
      <c r="F32" s="167">
        <f t="shared" si="9"/>
        <v>1468599</v>
      </c>
      <c r="G32" s="167">
        <f>G27+G31</f>
        <v>1468599</v>
      </c>
      <c r="H32" s="167">
        <f t="shared" si="9"/>
        <v>1577454</v>
      </c>
      <c r="I32" s="167">
        <f t="shared" si="9"/>
        <v>1299640</v>
      </c>
      <c r="J32" s="167">
        <f t="shared" si="9"/>
        <v>1566981</v>
      </c>
      <c r="K32" s="167">
        <f t="shared" si="9"/>
        <v>1481401</v>
      </c>
      <c r="L32" s="167">
        <f t="shared" si="9"/>
        <v>1889067</v>
      </c>
      <c r="M32" s="167">
        <f>M27+M31</f>
        <v>1796228</v>
      </c>
      <c r="N32" s="167">
        <f>N27+N31</f>
        <v>2013675</v>
      </c>
      <c r="O32" s="318">
        <f>O27+O31</f>
        <v>1856813</v>
      </c>
      <c r="P32" s="318">
        <f>P27+P31</f>
        <v>3482834</v>
      </c>
      <c r="Q32" s="170"/>
      <c r="R32" s="170"/>
      <c r="S32" s="170"/>
    </row>
    <row r="33" spans="1:19">
      <c r="I33" s="170"/>
      <c r="J33" s="170"/>
      <c r="K33" s="170"/>
      <c r="L33" s="170"/>
      <c r="M33" s="170"/>
      <c r="N33" s="170"/>
      <c r="O33" s="170"/>
      <c r="P33" s="170"/>
      <c r="Q33" s="170"/>
      <c r="R33" s="170"/>
      <c r="S33" s="170"/>
    </row>
    <row r="34" spans="1:19">
      <c r="I34" s="170"/>
      <c r="J34" s="170"/>
      <c r="K34" s="170"/>
      <c r="L34" s="170"/>
      <c r="M34" s="170"/>
      <c r="N34" s="170"/>
      <c r="O34" s="170"/>
      <c r="P34" s="170"/>
      <c r="Q34" s="170"/>
      <c r="R34" s="170"/>
      <c r="S34" s="170"/>
    </row>
    <row r="35" spans="1:19" ht="30" customHeight="1" thickBot="1">
      <c r="A35" s="159" t="s">
        <v>536</v>
      </c>
      <c r="B35" s="31" t="s">
        <v>539</v>
      </c>
      <c r="C35" s="148">
        <f>C26</f>
        <v>42825</v>
      </c>
      <c r="D35" s="148">
        <v>42916</v>
      </c>
      <c r="E35" s="148">
        <v>43008</v>
      </c>
      <c r="F35" s="148">
        <v>43100</v>
      </c>
      <c r="G35" s="148">
        <v>43100</v>
      </c>
      <c r="H35" s="148">
        <v>43190</v>
      </c>
      <c r="I35" s="148">
        <v>43281</v>
      </c>
      <c r="J35" s="148">
        <v>43373</v>
      </c>
      <c r="K35" s="148">
        <v>43465</v>
      </c>
      <c r="L35" s="148">
        <v>43555</v>
      </c>
      <c r="M35" s="148">
        <f>M26</f>
        <v>43646</v>
      </c>
      <c r="N35" s="148">
        <f>N26</f>
        <v>43738</v>
      </c>
      <c r="O35" s="148">
        <f>O26</f>
        <v>43830</v>
      </c>
      <c r="P35" s="148">
        <f>P26</f>
        <v>43921</v>
      </c>
    </row>
    <row r="36" spans="1:19" ht="30" customHeight="1">
      <c r="A36" s="181" t="s">
        <v>531</v>
      </c>
      <c r="B36" s="161" t="s">
        <v>537</v>
      </c>
      <c r="C36" s="173">
        <v>147946</v>
      </c>
      <c r="D36" s="173">
        <v>162373</v>
      </c>
      <c r="E36" s="173">
        <v>153669</v>
      </c>
      <c r="F36" s="173">
        <v>115496</v>
      </c>
      <c r="G36" s="173">
        <v>115496</v>
      </c>
      <c r="H36" s="173">
        <v>135615</v>
      </c>
      <c r="I36" s="173">
        <v>146817</v>
      </c>
      <c r="J36" s="173">
        <v>140155</v>
      </c>
      <c r="K36" s="173">
        <v>129205</v>
      </c>
      <c r="L36" s="173">
        <v>143828</v>
      </c>
      <c r="M36" s="173">
        <v>172234</v>
      </c>
      <c r="N36" s="173">
        <v>221774</v>
      </c>
      <c r="O36" s="312">
        <v>156700</v>
      </c>
      <c r="P36" s="312">
        <v>348701</v>
      </c>
    </row>
    <row r="37" spans="1:19" ht="30" customHeight="1">
      <c r="A37" s="162" t="s">
        <v>532</v>
      </c>
      <c r="B37" s="162" t="s">
        <v>538</v>
      </c>
      <c r="C37" s="180">
        <v>1211577</v>
      </c>
      <c r="D37" s="180">
        <v>1023635</v>
      </c>
      <c r="E37" s="180">
        <v>838637</v>
      </c>
      <c r="F37" s="180">
        <v>463302</v>
      </c>
      <c r="G37" s="180">
        <v>463302</v>
      </c>
      <c r="H37" s="180">
        <v>506696</v>
      </c>
      <c r="I37" s="180">
        <v>804390</v>
      </c>
      <c r="J37" s="180">
        <v>707934</v>
      </c>
      <c r="K37" s="180">
        <v>783277</v>
      </c>
      <c r="L37" s="180">
        <v>766606</v>
      </c>
      <c r="M37" s="180">
        <v>710560</v>
      </c>
      <c r="N37" s="180">
        <v>1059213</v>
      </c>
      <c r="O37" s="315">
        <v>838927</v>
      </c>
      <c r="P37" s="315">
        <v>1514772</v>
      </c>
    </row>
    <row r="38" spans="1:19">
      <c r="A38" s="166" t="s">
        <v>533</v>
      </c>
      <c r="B38" s="166" t="s">
        <v>534</v>
      </c>
      <c r="C38" s="167">
        <f t="shared" ref="C38:P38" si="10">C36+C37</f>
        <v>1359523</v>
      </c>
      <c r="D38" s="167">
        <f t="shared" si="10"/>
        <v>1186008</v>
      </c>
      <c r="E38" s="167">
        <f t="shared" si="10"/>
        <v>992306</v>
      </c>
      <c r="F38" s="167">
        <f t="shared" si="10"/>
        <v>578798</v>
      </c>
      <c r="G38" s="167">
        <f t="shared" si="10"/>
        <v>578798</v>
      </c>
      <c r="H38" s="167">
        <f t="shared" si="10"/>
        <v>642311</v>
      </c>
      <c r="I38" s="167">
        <f t="shared" si="10"/>
        <v>951207</v>
      </c>
      <c r="J38" s="167">
        <f t="shared" si="10"/>
        <v>848089</v>
      </c>
      <c r="K38" s="167">
        <f t="shared" si="10"/>
        <v>912482</v>
      </c>
      <c r="L38" s="167">
        <f t="shared" si="10"/>
        <v>910434</v>
      </c>
      <c r="M38" s="167">
        <f t="shared" si="10"/>
        <v>882794</v>
      </c>
      <c r="N38" s="167">
        <f t="shared" si="10"/>
        <v>1280987</v>
      </c>
      <c r="O38" s="314">
        <f t="shared" si="10"/>
        <v>995627</v>
      </c>
      <c r="P38" s="314">
        <f t="shared" si="10"/>
        <v>1863473</v>
      </c>
    </row>
    <row r="39" spans="1:19">
      <c r="A39" s="296"/>
      <c r="B39" s="296"/>
      <c r="C39" s="336">
        <f>C32+C38-BS!D29</f>
        <v>0</v>
      </c>
      <c r="D39" s="336">
        <f>D32+D38-BS!E29</f>
        <v>0</v>
      </c>
      <c r="E39" s="336">
        <f>E32+E38-BS!F29</f>
        <v>0</v>
      </c>
      <c r="F39" s="336">
        <f>F32+F38-BS!G29</f>
        <v>0</v>
      </c>
      <c r="G39" s="336">
        <f>G32+G38-BS!H29</f>
        <v>0</v>
      </c>
      <c r="H39" s="336">
        <f>H32+H38-BS!I29</f>
        <v>0</v>
      </c>
      <c r="I39" s="336">
        <f>I32+I38-BS!J29</f>
        <v>0</v>
      </c>
      <c r="J39" s="336">
        <f>J32+J38-BS!K29</f>
        <v>0</v>
      </c>
      <c r="K39" s="336">
        <f>K32+K38-BS!L29</f>
        <v>0</v>
      </c>
      <c r="L39" s="336">
        <f>L32+L38-BS!M29</f>
        <v>0</v>
      </c>
      <c r="M39" s="336">
        <f>M32+M38-BS!N29</f>
        <v>0</v>
      </c>
      <c r="N39" s="336">
        <f>N32+N38-BS!O29</f>
        <v>0</v>
      </c>
      <c r="O39" s="336">
        <f>O32+O38-BS!P29</f>
        <v>0</v>
      </c>
      <c r="P39" s="336">
        <f>P32+P38-BS!Q29</f>
        <v>0</v>
      </c>
    </row>
    <row r="40" spans="1:19">
      <c r="A40" s="296"/>
      <c r="B40" s="335" t="s">
        <v>656</v>
      </c>
      <c r="C40" s="328"/>
      <c r="D40" s="328"/>
      <c r="E40" s="328"/>
      <c r="F40" s="328"/>
      <c r="G40" s="328"/>
      <c r="H40" s="328"/>
      <c r="I40" s="328"/>
      <c r="J40" s="328"/>
      <c r="K40" s="328"/>
      <c r="L40" s="328"/>
      <c r="M40" s="328"/>
      <c r="N40" s="328"/>
      <c r="O40" s="328"/>
      <c r="P40" s="296"/>
    </row>
    <row r="41" spans="1:19">
      <c r="A41" s="339"/>
      <c r="B41" s="338" t="s">
        <v>655</v>
      </c>
      <c r="C41" s="346"/>
      <c r="D41" s="346"/>
      <c r="E41" s="346"/>
      <c r="F41" s="346"/>
      <c r="G41" s="346"/>
      <c r="H41" s="346"/>
      <c r="I41" s="346"/>
      <c r="J41" s="346"/>
      <c r="K41" s="346"/>
      <c r="L41" s="346"/>
      <c r="M41" s="346"/>
      <c r="N41" s="346"/>
      <c r="O41" s="346"/>
      <c r="P41" s="296"/>
    </row>
    <row r="42" spans="1:19">
      <c r="A42" s="339"/>
      <c r="B42" s="339"/>
      <c r="C42" s="346"/>
      <c r="D42" s="346"/>
      <c r="E42" s="346"/>
      <c r="F42" s="346"/>
      <c r="G42" s="346"/>
      <c r="H42" s="346"/>
      <c r="I42" s="346"/>
      <c r="J42" s="346"/>
      <c r="K42" s="346"/>
      <c r="L42" s="346"/>
      <c r="M42" s="346"/>
      <c r="N42" s="346"/>
      <c r="O42" s="346"/>
      <c r="P42" s="296"/>
    </row>
    <row r="43" spans="1:19">
      <c r="A43" s="346"/>
      <c r="B43" s="346"/>
      <c r="C43" s="346"/>
      <c r="D43" s="346"/>
      <c r="E43" s="346"/>
      <c r="F43" s="346"/>
      <c r="G43" s="346"/>
      <c r="H43" s="346"/>
      <c r="I43" s="346"/>
      <c r="J43" s="346"/>
      <c r="K43" s="346"/>
      <c r="L43" s="346"/>
      <c r="M43" s="346"/>
      <c r="N43" s="346"/>
      <c r="O43" s="346"/>
      <c r="P43" s="349"/>
    </row>
    <row r="44" spans="1:19" s="158" customFormat="1" ht="14.25">
      <c r="A44" s="350"/>
      <c r="B44" s="350"/>
      <c r="C44" s="347"/>
      <c r="D44" s="347"/>
      <c r="E44" s="347"/>
      <c r="F44" s="347"/>
      <c r="G44" s="347"/>
      <c r="H44" s="347"/>
      <c r="I44" s="347"/>
      <c r="J44" s="347"/>
      <c r="K44" s="347"/>
      <c r="L44" s="347"/>
      <c r="M44" s="347"/>
      <c r="N44" s="347"/>
      <c r="O44" s="347"/>
      <c r="P44" s="351"/>
    </row>
    <row r="45" spans="1:19">
      <c r="A45" s="346"/>
      <c r="B45" s="346"/>
      <c r="C45" s="346"/>
      <c r="D45" s="346"/>
      <c r="E45" s="346"/>
      <c r="F45" s="346"/>
      <c r="G45" s="346"/>
      <c r="H45" s="346"/>
      <c r="I45" s="346"/>
      <c r="J45" s="346"/>
      <c r="K45" s="346"/>
      <c r="L45" s="346"/>
      <c r="M45" s="346"/>
      <c r="N45" s="346"/>
      <c r="O45" s="346"/>
      <c r="P45" s="349"/>
    </row>
    <row r="46" spans="1:19">
      <c r="A46" s="352"/>
      <c r="B46" s="352"/>
      <c r="C46" s="352"/>
      <c r="D46" s="352"/>
      <c r="E46" s="352"/>
      <c r="F46" s="352"/>
      <c r="G46" s="352"/>
      <c r="H46" s="352"/>
      <c r="I46" s="352"/>
      <c r="J46" s="352"/>
      <c r="K46" s="352"/>
      <c r="L46" s="352"/>
      <c r="M46" s="352"/>
      <c r="N46" s="352"/>
      <c r="O46" s="352"/>
      <c r="P46" s="349"/>
    </row>
    <row r="47" spans="1:19">
      <c r="A47" s="349"/>
      <c r="B47" s="349"/>
      <c r="C47" s="349"/>
      <c r="D47" s="349"/>
      <c r="E47" s="349"/>
      <c r="F47" s="349"/>
      <c r="G47" s="349"/>
      <c r="H47" s="349"/>
      <c r="I47" s="349"/>
      <c r="J47" s="349"/>
      <c r="K47" s="349"/>
      <c r="L47" s="349"/>
      <c r="M47" s="349"/>
      <c r="N47" s="349"/>
      <c r="O47" s="349"/>
      <c r="P47" s="349"/>
    </row>
    <row r="48" spans="1:19">
      <c r="A48" s="349"/>
      <c r="B48" s="349"/>
      <c r="C48" s="349"/>
      <c r="D48" s="349"/>
      <c r="E48" s="349"/>
      <c r="F48" s="349"/>
      <c r="G48" s="349"/>
      <c r="H48" s="349"/>
      <c r="I48" s="349"/>
      <c r="J48" s="349"/>
      <c r="K48" s="349"/>
      <c r="L48" s="349"/>
      <c r="M48" s="349"/>
      <c r="N48" s="349"/>
      <c r="O48" s="349"/>
      <c r="P48" s="349"/>
    </row>
    <row r="49" spans="1:16">
      <c r="A49" s="349"/>
      <c r="B49" s="349"/>
      <c r="C49" s="349"/>
      <c r="D49" s="349"/>
      <c r="E49" s="349"/>
      <c r="F49" s="349"/>
      <c r="G49" s="349"/>
      <c r="H49" s="349"/>
      <c r="I49" s="349"/>
      <c r="J49" s="349"/>
      <c r="K49" s="349"/>
      <c r="L49" s="349"/>
      <c r="M49" s="349"/>
      <c r="N49" s="349"/>
      <c r="O49" s="349"/>
      <c r="P49" s="349"/>
    </row>
    <row r="50" spans="1:16">
      <c r="A50" s="349"/>
      <c r="B50" s="349"/>
      <c r="C50" s="349"/>
      <c r="D50" s="349"/>
      <c r="E50" s="349"/>
      <c r="F50" s="349"/>
      <c r="G50" s="349"/>
      <c r="H50" s="349"/>
      <c r="I50" s="349"/>
      <c r="J50" s="349"/>
      <c r="K50" s="349"/>
      <c r="L50" s="349"/>
      <c r="M50" s="349"/>
      <c r="N50" s="349"/>
      <c r="O50" s="349"/>
      <c r="P50" s="349"/>
    </row>
    <row r="51" spans="1:16">
      <c r="A51" s="349"/>
      <c r="B51" s="349"/>
      <c r="C51" s="349"/>
      <c r="D51" s="349"/>
      <c r="E51" s="349"/>
      <c r="F51" s="349"/>
      <c r="G51" s="349"/>
      <c r="H51" s="349"/>
      <c r="I51" s="349"/>
      <c r="J51" s="349"/>
      <c r="K51" s="349"/>
      <c r="L51" s="349"/>
      <c r="M51" s="349"/>
      <c r="N51" s="349"/>
      <c r="O51" s="349"/>
      <c r="P51" s="349"/>
    </row>
    <row r="52" spans="1:16">
      <c r="A52" s="349"/>
      <c r="B52" s="349"/>
      <c r="C52" s="349"/>
      <c r="D52" s="349"/>
      <c r="E52" s="349"/>
      <c r="F52" s="349"/>
      <c r="G52" s="349"/>
      <c r="H52" s="349"/>
      <c r="I52" s="349"/>
      <c r="J52" s="349"/>
      <c r="K52" s="349"/>
      <c r="L52" s="349"/>
      <c r="M52" s="349"/>
      <c r="N52" s="349"/>
      <c r="O52" s="349"/>
      <c r="P52" s="349"/>
    </row>
    <row r="53" spans="1:16">
      <c r="A53" s="349"/>
      <c r="B53" s="349"/>
      <c r="C53" s="349"/>
      <c r="D53" s="349"/>
      <c r="E53" s="349"/>
      <c r="F53" s="349"/>
      <c r="G53" s="349"/>
      <c r="H53" s="349"/>
      <c r="I53" s="349"/>
      <c r="J53" s="349"/>
      <c r="K53" s="349"/>
      <c r="L53" s="349"/>
      <c r="M53" s="349"/>
      <c r="N53" s="349"/>
      <c r="O53" s="349"/>
      <c r="P53" s="349"/>
    </row>
    <row r="54" spans="1:16">
      <c r="A54" s="349"/>
      <c r="B54" s="349"/>
      <c r="C54" s="349"/>
      <c r="D54" s="349"/>
      <c r="E54" s="349"/>
      <c r="F54" s="349"/>
      <c r="G54" s="349"/>
      <c r="H54" s="349"/>
      <c r="I54" s="349"/>
      <c r="J54" s="349"/>
      <c r="K54" s="349"/>
      <c r="L54" s="349"/>
      <c r="M54" s="349"/>
      <c r="N54" s="349"/>
      <c r="O54" s="349"/>
      <c r="P54" s="349"/>
    </row>
    <row r="55" spans="1:16">
      <c r="A55" s="349"/>
      <c r="B55" s="349"/>
      <c r="C55" s="349"/>
      <c r="D55" s="349"/>
      <c r="E55" s="349"/>
      <c r="F55" s="349"/>
      <c r="G55" s="349"/>
      <c r="H55" s="349"/>
      <c r="I55" s="349"/>
      <c r="J55" s="349"/>
      <c r="K55" s="349"/>
      <c r="L55" s="349"/>
      <c r="M55" s="349"/>
      <c r="N55" s="349"/>
      <c r="O55" s="349"/>
      <c r="P55" s="349"/>
    </row>
    <row r="56" spans="1:16">
      <c r="A56" s="349"/>
      <c r="B56" s="349"/>
      <c r="C56" s="349"/>
      <c r="D56" s="349"/>
      <c r="E56" s="349"/>
      <c r="F56" s="349"/>
      <c r="G56" s="349"/>
      <c r="H56" s="349"/>
      <c r="I56" s="349"/>
      <c r="J56" s="349"/>
      <c r="K56" s="349"/>
      <c r="L56" s="349"/>
      <c r="M56" s="349"/>
      <c r="N56" s="349"/>
      <c r="O56" s="349"/>
      <c r="P56" s="349"/>
    </row>
    <row r="57" spans="1:16">
      <c r="A57" s="349"/>
      <c r="B57" s="349"/>
      <c r="C57" s="349"/>
      <c r="D57" s="349"/>
      <c r="E57" s="349"/>
      <c r="F57" s="349"/>
      <c r="G57" s="349"/>
      <c r="H57" s="349"/>
      <c r="I57" s="349"/>
      <c r="J57" s="349"/>
      <c r="K57" s="349"/>
      <c r="L57" s="349"/>
      <c r="M57" s="349"/>
      <c r="N57" s="349"/>
      <c r="O57" s="349"/>
      <c r="P57" s="349"/>
    </row>
    <row r="58" spans="1:16">
      <c r="A58" s="349"/>
      <c r="B58" s="349"/>
      <c r="C58" s="349"/>
      <c r="D58" s="349"/>
      <c r="E58" s="349"/>
      <c r="F58" s="349"/>
      <c r="G58" s="349"/>
      <c r="H58" s="349"/>
      <c r="I58" s="349"/>
      <c r="J58" s="349"/>
      <c r="K58" s="349"/>
      <c r="L58" s="349"/>
      <c r="M58" s="349"/>
      <c r="N58" s="349"/>
      <c r="O58" s="349"/>
      <c r="P58" s="349"/>
    </row>
    <row r="59" spans="1:16">
      <c r="A59" s="349"/>
      <c r="B59" s="349"/>
      <c r="C59" s="349"/>
      <c r="D59" s="349"/>
      <c r="E59" s="349"/>
      <c r="F59" s="349"/>
      <c r="G59" s="349"/>
      <c r="H59" s="349"/>
      <c r="I59" s="349"/>
      <c r="J59" s="349"/>
      <c r="K59" s="349"/>
      <c r="L59" s="349"/>
      <c r="M59" s="349"/>
      <c r="N59" s="349"/>
      <c r="O59" s="349"/>
      <c r="P59" s="349"/>
    </row>
    <row r="60" spans="1:16">
      <c r="A60" s="349"/>
      <c r="B60" s="349"/>
      <c r="C60" s="349"/>
      <c r="D60" s="349"/>
      <c r="E60" s="349"/>
      <c r="F60" s="349"/>
      <c r="G60" s="349"/>
      <c r="H60" s="349"/>
      <c r="I60" s="349"/>
      <c r="J60" s="349"/>
      <c r="K60" s="349"/>
      <c r="L60" s="349"/>
      <c r="M60" s="349"/>
      <c r="N60" s="349"/>
      <c r="O60" s="349"/>
      <c r="P60" s="349"/>
    </row>
    <row r="61" spans="1:16">
      <c r="A61" s="349"/>
      <c r="B61" s="349"/>
      <c r="C61" s="349"/>
      <c r="D61" s="349"/>
      <c r="E61" s="349"/>
      <c r="F61" s="349"/>
      <c r="G61" s="349"/>
      <c r="H61" s="349"/>
      <c r="I61" s="349"/>
      <c r="J61" s="349"/>
      <c r="K61" s="349"/>
      <c r="L61" s="349"/>
      <c r="M61" s="349"/>
      <c r="N61" s="349"/>
      <c r="O61" s="349"/>
      <c r="P61" s="349"/>
    </row>
    <row r="62" spans="1:16">
      <c r="A62" s="349"/>
      <c r="B62" s="349"/>
      <c r="C62" s="349"/>
      <c r="D62" s="349"/>
      <c r="E62" s="349"/>
      <c r="F62" s="349"/>
      <c r="G62" s="349"/>
      <c r="H62" s="349"/>
      <c r="I62" s="349"/>
      <c r="J62" s="349"/>
      <c r="K62" s="349"/>
      <c r="L62" s="349"/>
      <c r="M62" s="349"/>
      <c r="N62" s="349"/>
      <c r="O62" s="349"/>
      <c r="P62" s="349"/>
    </row>
    <row r="63" spans="1:16">
      <c r="A63" s="349"/>
      <c r="B63" s="349"/>
      <c r="C63" s="349"/>
      <c r="D63" s="349"/>
      <c r="E63" s="349"/>
      <c r="F63" s="349"/>
      <c r="G63" s="349"/>
      <c r="H63" s="349"/>
      <c r="I63" s="349"/>
      <c r="J63" s="349"/>
      <c r="K63" s="349"/>
      <c r="L63" s="349"/>
      <c r="M63" s="349"/>
      <c r="N63" s="349"/>
      <c r="O63" s="349"/>
      <c r="P63" s="349"/>
    </row>
    <row r="64" spans="1:16">
      <c r="A64" s="349"/>
      <c r="B64" s="349"/>
      <c r="C64" s="349"/>
      <c r="D64" s="349"/>
      <c r="E64" s="349"/>
      <c r="F64" s="349"/>
      <c r="G64" s="349"/>
      <c r="H64" s="349"/>
      <c r="I64" s="349"/>
      <c r="J64" s="349"/>
      <c r="K64" s="349"/>
      <c r="L64" s="349"/>
      <c r="M64" s="349"/>
      <c r="N64" s="349"/>
      <c r="O64" s="349"/>
      <c r="P64" s="349"/>
    </row>
    <row r="65" spans="1:16">
      <c r="A65" s="349"/>
      <c r="B65" s="349"/>
      <c r="C65" s="349"/>
      <c r="D65" s="349"/>
      <c r="E65" s="349"/>
      <c r="F65" s="349"/>
      <c r="G65" s="349"/>
      <c r="H65" s="349"/>
      <c r="I65" s="349"/>
      <c r="J65" s="349"/>
      <c r="K65" s="349"/>
      <c r="L65" s="349"/>
      <c r="M65" s="349"/>
      <c r="N65" s="349"/>
      <c r="O65" s="349"/>
      <c r="P65" s="349"/>
    </row>
    <row r="66" spans="1:16">
      <c r="A66" s="349"/>
      <c r="B66" s="349"/>
      <c r="C66" s="349"/>
      <c r="D66" s="349"/>
      <c r="E66" s="349"/>
      <c r="F66" s="349"/>
      <c r="G66" s="349"/>
      <c r="H66" s="349"/>
      <c r="I66" s="349"/>
      <c r="J66" s="349"/>
      <c r="K66" s="349"/>
      <c r="L66" s="349"/>
      <c r="M66" s="349"/>
      <c r="N66" s="349"/>
      <c r="O66" s="349"/>
      <c r="P66" s="349"/>
    </row>
    <row r="67" spans="1:16">
      <c r="A67" s="349"/>
      <c r="B67" s="349"/>
      <c r="C67" s="349"/>
      <c r="D67" s="349"/>
      <c r="E67" s="349"/>
      <c r="F67" s="349"/>
      <c r="G67" s="349"/>
      <c r="H67" s="349"/>
      <c r="I67" s="349"/>
      <c r="J67" s="349"/>
      <c r="K67" s="349"/>
      <c r="L67" s="349"/>
      <c r="M67" s="349"/>
      <c r="N67" s="349"/>
      <c r="O67" s="349"/>
      <c r="P67" s="349"/>
    </row>
    <row r="68" spans="1:16">
      <c r="A68" s="349"/>
      <c r="B68" s="349"/>
      <c r="C68" s="349"/>
      <c r="D68" s="349"/>
      <c r="E68" s="349"/>
      <c r="F68" s="349"/>
      <c r="G68" s="349"/>
      <c r="H68" s="349"/>
      <c r="I68" s="349"/>
      <c r="J68" s="349"/>
      <c r="K68" s="349"/>
      <c r="L68" s="349"/>
      <c r="M68" s="349"/>
      <c r="N68" s="349"/>
      <c r="O68" s="349"/>
      <c r="P68" s="349"/>
    </row>
    <row r="69" spans="1:16">
      <c r="A69" s="349"/>
      <c r="B69" s="349"/>
      <c r="C69" s="349"/>
      <c r="D69" s="349"/>
      <c r="E69" s="349"/>
      <c r="F69" s="349"/>
      <c r="G69" s="349"/>
      <c r="H69" s="349"/>
      <c r="I69" s="349"/>
      <c r="J69" s="349"/>
      <c r="K69" s="349"/>
      <c r="L69" s="349"/>
      <c r="M69" s="349"/>
      <c r="N69" s="349"/>
      <c r="O69" s="349"/>
      <c r="P69" s="349"/>
    </row>
    <row r="70" spans="1:16">
      <c r="A70" s="349"/>
      <c r="B70" s="349"/>
      <c r="C70" s="349"/>
      <c r="D70" s="349"/>
      <c r="E70" s="349"/>
      <c r="F70" s="349"/>
      <c r="G70" s="349"/>
      <c r="H70" s="349"/>
      <c r="I70" s="349"/>
      <c r="J70" s="349"/>
      <c r="K70" s="349"/>
      <c r="L70" s="349"/>
      <c r="M70" s="349"/>
      <c r="N70" s="349"/>
      <c r="O70" s="349"/>
      <c r="P70" s="349"/>
    </row>
    <row r="71" spans="1:16">
      <c r="A71" s="349"/>
      <c r="B71" s="349"/>
      <c r="C71" s="349"/>
      <c r="D71" s="349"/>
      <c r="E71" s="349"/>
      <c r="F71" s="349"/>
      <c r="G71" s="349"/>
      <c r="H71" s="349"/>
      <c r="I71" s="349"/>
      <c r="J71" s="349"/>
      <c r="K71" s="349"/>
      <c r="L71" s="349"/>
      <c r="M71" s="349"/>
      <c r="N71" s="349"/>
      <c r="O71" s="349"/>
      <c r="P71" s="349"/>
    </row>
    <row r="72" spans="1:16">
      <c r="A72" s="349"/>
      <c r="B72" s="349"/>
      <c r="C72" s="349"/>
      <c r="D72" s="349"/>
      <c r="E72" s="349"/>
      <c r="F72" s="349"/>
      <c r="G72" s="349"/>
      <c r="H72" s="349"/>
      <c r="I72" s="349"/>
      <c r="J72" s="349"/>
      <c r="K72" s="349"/>
      <c r="L72" s="349"/>
      <c r="M72" s="349"/>
      <c r="N72" s="349"/>
      <c r="O72" s="349"/>
      <c r="P72" s="349"/>
    </row>
    <row r="73" spans="1:16">
      <c r="A73" s="349"/>
      <c r="B73" s="349"/>
      <c r="C73" s="349"/>
      <c r="D73" s="349"/>
      <c r="E73" s="349"/>
      <c r="F73" s="349"/>
      <c r="G73" s="349"/>
      <c r="H73" s="349"/>
      <c r="I73" s="349"/>
      <c r="J73" s="349"/>
      <c r="K73" s="349"/>
      <c r="L73" s="349"/>
      <c r="M73" s="349"/>
      <c r="N73" s="349"/>
      <c r="O73" s="349"/>
      <c r="P73" s="349"/>
    </row>
    <row r="74" spans="1:16">
      <c r="A74" s="349"/>
      <c r="B74" s="349"/>
      <c r="C74" s="349"/>
      <c r="D74" s="349"/>
      <c r="E74" s="349"/>
      <c r="F74" s="349"/>
      <c r="G74" s="349"/>
      <c r="H74" s="349"/>
      <c r="I74" s="349"/>
      <c r="J74" s="349"/>
      <c r="K74" s="349"/>
      <c r="L74" s="349"/>
      <c r="M74" s="349"/>
      <c r="N74" s="349"/>
      <c r="O74" s="349"/>
      <c r="P74" s="349"/>
    </row>
    <row r="75" spans="1:16">
      <c r="A75" s="349"/>
      <c r="B75" s="349"/>
      <c r="C75" s="349"/>
      <c r="D75" s="349"/>
      <c r="E75" s="349"/>
      <c r="F75" s="349"/>
      <c r="G75" s="349"/>
      <c r="H75" s="349"/>
      <c r="I75" s="349"/>
      <c r="J75" s="349"/>
      <c r="K75" s="349"/>
      <c r="L75" s="349"/>
      <c r="M75" s="349"/>
      <c r="N75" s="349"/>
      <c r="O75" s="349"/>
      <c r="P75" s="349"/>
    </row>
    <row r="76" spans="1:16">
      <c r="A76" s="349"/>
      <c r="B76" s="349"/>
      <c r="C76" s="349"/>
      <c r="D76" s="349"/>
      <c r="E76" s="349"/>
      <c r="F76" s="349"/>
      <c r="G76" s="349"/>
      <c r="H76" s="349"/>
      <c r="I76" s="349"/>
      <c r="J76" s="349"/>
      <c r="K76" s="349"/>
      <c r="L76" s="349"/>
      <c r="M76" s="349"/>
      <c r="N76" s="349"/>
      <c r="O76" s="349"/>
      <c r="P76" s="349"/>
    </row>
    <row r="77" spans="1:16">
      <c r="A77" s="349"/>
      <c r="B77" s="349"/>
      <c r="C77" s="349"/>
      <c r="D77" s="349"/>
      <c r="E77" s="349"/>
      <c r="F77" s="349"/>
      <c r="G77" s="349"/>
      <c r="H77" s="349"/>
      <c r="I77" s="349"/>
      <c r="J77" s="349"/>
      <c r="K77" s="349"/>
      <c r="L77" s="349"/>
      <c r="M77" s="349"/>
      <c r="N77" s="349"/>
      <c r="O77" s="349"/>
      <c r="P77" s="349"/>
    </row>
    <row r="78" spans="1:16">
      <c r="A78" s="349"/>
      <c r="B78" s="349"/>
      <c r="C78" s="349"/>
      <c r="D78" s="349"/>
      <c r="E78" s="349"/>
      <c r="F78" s="349"/>
      <c r="G78" s="349"/>
      <c r="H78" s="349"/>
      <c r="I78" s="349"/>
      <c r="J78" s="349"/>
      <c r="K78" s="349"/>
      <c r="L78" s="349"/>
      <c r="M78" s="349"/>
      <c r="N78" s="349"/>
      <c r="O78" s="349"/>
      <c r="P78" s="349"/>
    </row>
    <row r="79" spans="1:16">
      <c r="A79" s="349"/>
      <c r="B79" s="349"/>
      <c r="C79" s="349"/>
      <c r="D79" s="349"/>
      <c r="E79" s="349"/>
      <c r="F79" s="349"/>
      <c r="G79" s="349"/>
      <c r="H79" s="349"/>
      <c r="I79" s="349"/>
      <c r="J79" s="349"/>
      <c r="K79" s="349"/>
      <c r="L79" s="349"/>
      <c r="M79" s="349"/>
      <c r="N79" s="349"/>
      <c r="O79" s="349"/>
      <c r="P79" s="349"/>
    </row>
    <row r="80" spans="1:16">
      <c r="A80" s="349"/>
      <c r="B80" s="349"/>
      <c r="C80" s="349"/>
      <c r="D80" s="349"/>
      <c r="E80" s="349"/>
      <c r="F80" s="349"/>
      <c r="G80" s="349"/>
      <c r="H80" s="349"/>
      <c r="I80" s="349"/>
      <c r="J80" s="349"/>
      <c r="K80" s="349"/>
      <c r="L80" s="349"/>
      <c r="M80" s="349"/>
      <c r="N80" s="349"/>
      <c r="O80" s="349"/>
      <c r="P80" s="349"/>
    </row>
    <row r="81" spans="1:16">
      <c r="A81" s="349"/>
      <c r="B81" s="349"/>
      <c r="C81" s="349"/>
      <c r="D81" s="349"/>
      <c r="E81" s="349"/>
      <c r="F81" s="349"/>
      <c r="G81" s="349"/>
      <c r="H81" s="349"/>
      <c r="I81" s="349"/>
      <c r="J81" s="349"/>
      <c r="K81" s="349"/>
      <c r="L81" s="349"/>
      <c r="M81" s="349"/>
      <c r="N81" s="349"/>
      <c r="O81" s="349"/>
      <c r="P81" s="349"/>
    </row>
    <row r="82" spans="1:16">
      <c r="A82" s="349"/>
      <c r="B82" s="349"/>
      <c r="C82" s="349"/>
      <c r="D82" s="349"/>
      <c r="E82" s="349"/>
      <c r="F82" s="349"/>
      <c r="G82" s="349"/>
      <c r="H82" s="349"/>
      <c r="I82" s="349"/>
      <c r="J82" s="349"/>
      <c r="K82" s="349"/>
      <c r="L82" s="349"/>
      <c r="M82" s="349"/>
      <c r="N82" s="349"/>
      <c r="O82" s="349"/>
      <c r="P82" s="349"/>
    </row>
    <row r="83" spans="1:16">
      <c r="A83" s="349"/>
      <c r="B83" s="349"/>
      <c r="C83" s="349"/>
      <c r="D83" s="349"/>
      <c r="E83" s="349"/>
      <c r="F83" s="349"/>
      <c r="G83" s="349"/>
      <c r="H83" s="349"/>
      <c r="I83" s="349"/>
      <c r="J83" s="349"/>
      <c r="K83" s="349"/>
      <c r="L83" s="349"/>
      <c r="M83" s="349"/>
      <c r="N83" s="349"/>
      <c r="O83" s="349"/>
      <c r="P83" s="349"/>
    </row>
    <row r="84" spans="1:16">
      <c r="A84" s="349"/>
      <c r="B84" s="349"/>
      <c r="C84" s="349"/>
      <c r="D84" s="349"/>
      <c r="E84" s="349"/>
      <c r="F84" s="349"/>
      <c r="G84" s="349"/>
      <c r="H84" s="349"/>
      <c r="I84" s="349"/>
      <c r="J84" s="349"/>
      <c r="K84" s="349"/>
      <c r="L84" s="349"/>
      <c r="M84" s="349"/>
      <c r="N84" s="349"/>
      <c r="O84" s="349"/>
      <c r="P84" s="349"/>
    </row>
    <row r="85" spans="1:16">
      <c r="A85" s="349"/>
      <c r="B85" s="349"/>
      <c r="C85" s="349"/>
      <c r="D85" s="349"/>
      <c r="E85" s="349"/>
      <c r="F85" s="349"/>
      <c r="G85" s="349"/>
      <c r="H85" s="349"/>
      <c r="I85" s="349"/>
      <c r="J85" s="349"/>
      <c r="K85" s="349"/>
      <c r="L85" s="349"/>
      <c r="M85" s="349"/>
      <c r="N85" s="349"/>
      <c r="O85" s="349"/>
      <c r="P85" s="349"/>
    </row>
    <row r="86" spans="1:16">
      <c r="A86" s="349"/>
      <c r="B86" s="349"/>
      <c r="C86" s="349"/>
      <c r="D86" s="349"/>
      <c r="E86" s="349"/>
      <c r="F86" s="349"/>
      <c r="G86" s="349"/>
      <c r="H86" s="349"/>
      <c r="I86" s="349"/>
      <c r="J86" s="349"/>
      <c r="K86" s="349"/>
      <c r="L86" s="349"/>
      <c r="M86" s="349"/>
      <c r="N86" s="349"/>
      <c r="O86" s="349"/>
      <c r="P86" s="349"/>
    </row>
    <row r="87" spans="1:16">
      <c r="A87" s="349"/>
      <c r="B87" s="349"/>
      <c r="C87" s="349"/>
      <c r="D87" s="349"/>
      <c r="E87" s="349"/>
      <c r="F87" s="349"/>
      <c r="G87" s="349"/>
      <c r="H87" s="349"/>
      <c r="I87" s="349"/>
      <c r="J87" s="349"/>
      <c r="K87" s="349"/>
      <c r="L87" s="349"/>
      <c r="M87" s="349"/>
      <c r="N87" s="349"/>
      <c r="O87" s="349"/>
      <c r="P87" s="349"/>
    </row>
    <row r="88" spans="1:16">
      <c r="A88" s="349"/>
      <c r="B88" s="349"/>
      <c r="C88" s="349"/>
      <c r="D88" s="349"/>
      <c r="E88" s="349"/>
      <c r="F88" s="349"/>
      <c r="G88" s="349"/>
      <c r="H88" s="349"/>
      <c r="I88" s="349"/>
      <c r="J88" s="349"/>
      <c r="K88" s="349"/>
      <c r="L88" s="349"/>
      <c r="M88" s="349"/>
      <c r="N88" s="349"/>
      <c r="O88" s="349"/>
      <c r="P88" s="349"/>
    </row>
    <row r="89" spans="1:16">
      <c r="A89" s="349"/>
      <c r="B89" s="349"/>
      <c r="C89" s="349"/>
      <c r="D89" s="349"/>
      <c r="E89" s="349"/>
      <c r="F89" s="349"/>
      <c r="G89" s="349"/>
      <c r="H89" s="349"/>
      <c r="I89" s="349"/>
      <c r="J89" s="349"/>
      <c r="K89" s="349"/>
      <c r="L89" s="349"/>
      <c r="M89" s="349"/>
      <c r="N89" s="349"/>
      <c r="O89" s="349"/>
      <c r="P89" s="349"/>
    </row>
    <row r="90" spans="1:16">
      <c r="A90" s="349"/>
      <c r="B90" s="349"/>
      <c r="C90" s="349"/>
      <c r="D90" s="349"/>
      <c r="E90" s="349"/>
      <c r="F90" s="349"/>
      <c r="G90" s="349"/>
      <c r="H90" s="349"/>
      <c r="I90" s="349"/>
      <c r="J90" s="349"/>
      <c r="K90" s="349"/>
      <c r="L90" s="349"/>
      <c r="M90" s="349"/>
      <c r="N90" s="349"/>
      <c r="O90" s="349"/>
      <c r="P90" s="349"/>
    </row>
    <row r="91" spans="1:16">
      <c r="A91" s="349"/>
      <c r="B91" s="349"/>
      <c r="C91" s="349"/>
      <c r="D91" s="349"/>
      <c r="E91" s="349"/>
      <c r="F91" s="349"/>
      <c r="G91" s="349"/>
      <c r="H91" s="349"/>
      <c r="I91" s="349"/>
      <c r="J91" s="349"/>
      <c r="K91" s="349"/>
      <c r="L91" s="349"/>
      <c r="M91" s="349"/>
      <c r="N91" s="349"/>
      <c r="O91" s="349"/>
      <c r="P91" s="349"/>
    </row>
    <row r="92" spans="1:16">
      <c r="A92" s="349"/>
      <c r="B92" s="349"/>
      <c r="C92" s="349"/>
      <c r="D92" s="349"/>
      <c r="E92" s="349"/>
      <c r="F92" s="349"/>
      <c r="G92" s="349"/>
      <c r="H92" s="349"/>
      <c r="I92" s="349"/>
      <c r="J92" s="349"/>
      <c r="K92" s="349"/>
      <c r="L92" s="349"/>
      <c r="M92" s="349"/>
      <c r="N92" s="349"/>
      <c r="O92" s="349"/>
      <c r="P92" s="349"/>
    </row>
    <row r="93" spans="1:16">
      <c r="A93" s="349"/>
      <c r="B93" s="349"/>
      <c r="C93" s="349"/>
      <c r="D93" s="349"/>
      <c r="E93" s="349"/>
      <c r="F93" s="349"/>
      <c r="G93" s="349"/>
      <c r="H93" s="349"/>
      <c r="I93" s="349"/>
      <c r="J93" s="349"/>
      <c r="K93" s="349"/>
      <c r="L93" s="349"/>
      <c r="M93" s="349"/>
      <c r="N93" s="349"/>
      <c r="O93" s="349"/>
      <c r="P93" s="349"/>
    </row>
    <row r="94" spans="1:16">
      <c r="A94" s="349"/>
      <c r="B94" s="349"/>
      <c r="C94" s="349"/>
      <c r="D94" s="349"/>
      <c r="E94" s="349"/>
      <c r="F94" s="349"/>
      <c r="G94" s="349"/>
      <c r="H94" s="349"/>
      <c r="I94" s="349"/>
      <c r="J94" s="349"/>
      <c r="K94" s="349"/>
      <c r="L94" s="349"/>
      <c r="M94" s="349"/>
      <c r="N94" s="349"/>
      <c r="O94" s="349"/>
      <c r="P94" s="349"/>
    </row>
    <row r="95" spans="1:16">
      <c r="A95" s="349"/>
      <c r="B95" s="349"/>
      <c r="C95" s="349"/>
      <c r="D95" s="349"/>
      <c r="E95" s="349"/>
      <c r="F95" s="349"/>
      <c r="G95" s="349"/>
      <c r="H95" s="349"/>
      <c r="I95" s="349"/>
      <c r="J95" s="349"/>
      <c r="K95" s="349"/>
      <c r="L95" s="349"/>
      <c r="M95" s="349"/>
      <c r="N95" s="349"/>
      <c r="O95" s="349"/>
      <c r="P95" s="349"/>
    </row>
    <row r="96" spans="1:16">
      <c r="A96" s="349"/>
      <c r="B96" s="349"/>
      <c r="C96" s="349"/>
      <c r="D96" s="349"/>
      <c r="E96" s="349"/>
      <c r="F96" s="349"/>
      <c r="G96" s="349"/>
      <c r="H96" s="349"/>
      <c r="I96" s="349"/>
      <c r="J96" s="349"/>
      <c r="K96" s="349"/>
      <c r="L96" s="349"/>
      <c r="M96" s="349"/>
      <c r="N96" s="349"/>
      <c r="O96" s="349"/>
      <c r="P96" s="349"/>
    </row>
    <row r="97" spans="1:16">
      <c r="A97" s="349"/>
      <c r="B97" s="349"/>
      <c r="C97" s="349"/>
      <c r="D97" s="349"/>
      <c r="E97" s="349"/>
      <c r="F97" s="349"/>
      <c r="G97" s="349"/>
      <c r="H97" s="349"/>
      <c r="I97" s="349"/>
      <c r="J97" s="349"/>
      <c r="K97" s="349"/>
      <c r="L97" s="349"/>
      <c r="M97" s="349"/>
      <c r="N97" s="349"/>
      <c r="O97" s="349"/>
      <c r="P97" s="349"/>
    </row>
    <row r="98" spans="1:16">
      <c r="A98" s="349"/>
      <c r="B98" s="349"/>
      <c r="C98" s="349"/>
      <c r="D98" s="349"/>
      <c r="E98" s="349"/>
      <c r="F98" s="349"/>
      <c r="G98" s="349"/>
      <c r="H98" s="349"/>
      <c r="I98" s="349"/>
      <c r="J98" s="349"/>
      <c r="K98" s="349"/>
      <c r="L98" s="349"/>
      <c r="M98" s="349"/>
      <c r="N98" s="349"/>
      <c r="O98" s="349"/>
      <c r="P98" s="349"/>
    </row>
    <row r="99" spans="1:16">
      <c r="A99" s="349"/>
      <c r="B99" s="349"/>
      <c r="C99" s="349"/>
      <c r="D99" s="349"/>
      <c r="E99" s="349"/>
      <c r="F99" s="349"/>
      <c r="G99" s="349"/>
      <c r="H99" s="349"/>
      <c r="I99" s="349"/>
      <c r="J99" s="349"/>
      <c r="K99" s="349"/>
      <c r="L99" s="349"/>
      <c r="M99" s="349"/>
      <c r="N99" s="349"/>
      <c r="O99" s="349"/>
      <c r="P99" s="349"/>
    </row>
    <row r="100" spans="1:16">
      <c r="A100" s="349"/>
      <c r="B100" s="349"/>
      <c r="C100" s="349"/>
      <c r="D100" s="349"/>
      <c r="E100" s="349"/>
      <c r="F100" s="349"/>
      <c r="G100" s="349"/>
      <c r="H100" s="349"/>
      <c r="I100" s="349"/>
      <c r="J100" s="349"/>
      <c r="K100" s="349"/>
      <c r="L100" s="349"/>
      <c r="M100" s="349"/>
      <c r="N100" s="349"/>
      <c r="O100" s="349"/>
      <c r="P100" s="349"/>
    </row>
    <row r="101" spans="1:16">
      <c r="A101" s="349"/>
      <c r="B101" s="349"/>
      <c r="C101" s="349"/>
      <c r="D101" s="349"/>
      <c r="E101" s="349"/>
      <c r="F101" s="349"/>
      <c r="G101" s="349"/>
      <c r="H101" s="349"/>
      <c r="I101" s="349"/>
      <c r="J101" s="349"/>
      <c r="K101" s="349"/>
      <c r="L101" s="349"/>
      <c r="M101" s="349"/>
      <c r="N101" s="349"/>
      <c r="O101" s="349"/>
      <c r="P101" s="349"/>
    </row>
    <row r="102" spans="1:16">
      <c r="A102" s="349"/>
      <c r="B102" s="349"/>
      <c r="C102" s="349"/>
      <c r="D102" s="349"/>
      <c r="E102" s="349"/>
      <c r="F102" s="349"/>
      <c r="G102" s="349"/>
      <c r="H102" s="349"/>
      <c r="I102" s="349"/>
      <c r="J102" s="349"/>
      <c r="K102" s="349"/>
      <c r="L102" s="349"/>
      <c r="M102" s="349"/>
      <c r="N102" s="349"/>
      <c r="O102" s="349"/>
      <c r="P102" s="349"/>
    </row>
    <row r="103" spans="1:16">
      <c r="A103" s="349"/>
      <c r="B103" s="349"/>
      <c r="C103" s="349"/>
      <c r="D103" s="349"/>
      <c r="E103" s="349"/>
      <c r="F103" s="349"/>
      <c r="G103" s="349"/>
      <c r="H103" s="349"/>
      <c r="I103" s="349"/>
      <c r="J103" s="349"/>
      <c r="K103" s="349"/>
      <c r="L103" s="349"/>
      <c r="M103" s="349"/>
      <c r="N103" s="349"/>
      <c r="O103" s="349"/>
      <c r="P103" s="349"/>
    </row>
    <row r="104" spans="1:16">
      <c r="A104" s="349"/>
      <c r="B104" s="349"/>
      <c r="C104" s="349"/>
      <c r="D104" s="349"/>
      <c r="E104" s="349"/>
      <c r="F104" s="349"/>
      <c r="G104" s="349"/>
      <c r="H104" s="349"/>
      <c r="I104" s="349"/>
      <c r="J104" s="349"/>
      <c r="K104" s="349"/>
      <c r="L104" s="349"/>
      <c r="M104" s="349"/>
      <c r="N104" s="349"/>
      <c r="O104" s="349"/>
      <c r="P104" s="349"/>
    </row>
    <row r="105" spans="1:16">
      <c r="A105" s="349"/>
      <c r="B105" s="349"/>
      <c r="C105" s="349"/>
      <c r="D105" s="349"/>
      <c r="E105" s="349"/>
      <c r="F105" s="349"/>
      <c r="G105" s="349"/>
      <c r="H105" s="349"/>
      <c r="I105" s="349"/>
      <c r="J105" s="349"/>
      <c r="K105" s="349"/>
      <c r="L105" s="349"/>
      <c r="M105" s="349"/>
      <c r="N105" s="349"/>
      <c r="O105" s="349"/>
      <c r="P105" s="349"/>
    </row>
    <row r="106" spans="1:16">
      <c r="A106" s="349"/>
      <c r="B106" s="349"/>
      <c r="C106" s="349"/>
      <c r="D106" s="349"/>
      <c r="E106" s="349"/>
      <c r="F106" s="349"/>
      <c r="G106" s="349"/>
      <c r="H106" s="349"/>
      <c r="I106" s="349"/>
      <c r="J106" s="349"/>
      <c r="K106" s="349"/>
      <c r="L106" s="349"/>
      <c r="M106" s="349"/>
      <c r="N106" s="349"/>
      <c r="O106" s="349"/>
      <c r="P106" s="349"/>
    </row>
    <row r="107" spans="1:16">
      <c r="A107" s="349"/>
      <c r="B107" s="349"/>
      <c r="C107" s="349"/>
      <c r="D107" s="349"/>
      <c r="E107" s="349"/>
      <c r="F107" s="349"/>
      <c r="G107" s="349"/>
      <c r="H107" s="349"/>
      <c r="I107" s="349"/>
      <c r="J107" s="349"/>
      <c r="K107" s="349"/>
      <c r="L107" s="349"/>
      <c r="M107" s="349"/>
      <c r="N107" s="349"/>
      <c r="O107" s="349"/>
      <c r="P107" s="349"/>
    </row>
    <row r="108" spans="1:16">
      <c r="A108" s="349"/>
      <c r="B108" s="349"/>
      <c r="C108" s="349"/>
      <c r="D108" s="349"/>
      <c r="E108" s="349"/>
      <c r="F108" s="349"/>
      <c r="G108" s="349"/>
      <c r="H108" s="349"/>
      <c r="I108" s="349"/>
      <c r="J108" s="349"/>
      <c r="K108" s="349"/>
      <c r="L108" s="349"/>
      <c r="M108" s="349"/>
      <c r="N108" s="349"/>
      <c r="O108" s="349"/>
      <c r="P108" s="349"/>
    </row>
    <row r="109" spans="1:16">
      <c r="A109" s="349"/>
      <c r="B109" s="349"/>
      <c r="C109" s="349"/>
      <c r="D109" s="349"/>
      <c r="E109" s="349"/>
      <c r="F109" s="349"/>
      <c r="G109" s="349"/>
      <c r="H109" s="349"/>
      <c r="I109" s="349"/>
      <c r="J109" s="349"/>
      <c r="K109" s="349"/>
      <c r="L109" s="349"/>
      <c r="M109" s="349"/>
      <c r="N109" s="349"/>
      <c r="O109" s="349"/>
      <c r="P109" s="349"/>
    </row>
    <row r="110" spans="1:16">
      <c r="A110" s="349"/>
      <c r="B110" s="349"/>
      <c r="C110" s="349"/>
      <c r="D110" s="349"/>
      <c r="E110" s="349"/>
      <c r="F110" s="349"/>
      <c r="G110" s="349"/>
      <c r="H110" s="349"/>
      <c r="I110" s="349"/>
      <c r="J110" s="349"/>
      <c r="K110" s="349"/>
      <c r="L110" s="349"/>
      <c r="M110" s="349"/>
      <c r="N110" s="349"/>
      <c r="O110" s="349"/>
      <c r="P110" s="349"/>
    </row>
    <row r="111" spans="1:16">
      <c r="A111" s="349"/>
      <c r="B111" s="349"/>
      <c r="C111" s="349"/>
      <c r="D111" s="349"/>
      <c r="E111" s="349"/>
      <c r="F111" s="349"/>
      <c r="G111" s="349"/>
      <c r="H111" s="349"/>
      <c r="I111" s="349"/>
      <c r="J111" s="349"/>
      <c r="K111" s="349"/>
      <c r="L111" s="349"/>
      <c r="M111" s="349"/>
      <c r="N111" s="349"/>
      <c r="O111" s="349"/>
      <c r="P111" s="349"/>
    </row>
    <row r="112" spans="1:16">
      <c r="A112" s="349"/>
      <c r="B112" s="349"/>
      <c r="C112" s="349"/>
      <c r="D112" s="349"/>
      <c r="E112" s="349"/>
      <c r="F112" s="349"/>
      <c r="G112" s="349"/>
      <c r="H112" s="349"/>
      <c r="I112" s="349"/>
      <c r="J112" s="349"/>
      <c r="K112" s="349"/>
      <c r="L112" s="349"/>
      <c r="M112" s="349"/>
      <c r="N112" s="349"/>
      <c r="O112" s="349"/>
      <c r="P112" s="349"/>
    </row>
    <row r="113" spans="1:16">
      <c r="A113" s="349"/>
      <c r="B113" s="349"/>
      <c r="C113" s="349"/>
      <c r="D113" s="349"/>
      <c r="E113" s="349"/>
      <c r="F113" s="349"/>
      <c r="G113" s="349"/>
      <c r="H113" s="349"/>
      <c r="I113" s="349"/>
      <c r="J113" s="349"/>
      <c r="K113" s="349"/>
      <c r="L113" s="349"/>
      <c r="M113" s="349"/>
      <c r="N113" s="349"/>
      <c r="O113" s="349"/>
      <c r="P113" s="349"/>
    </row>
    <row r="114" spans="1:16">
      <c r="A114" s="349"/>
      <c r="B114" s="349"/>
      <c r="C114" s="349"/>
      <c r="D114" s="349"/>
      <c r="E114" s="349"/>
      <c r="F114" s="349"/>
      <c r="G114" s="349"/>
      <c r="H114" s="349"/>
      <c r="I114" s="349"/>
      <c r="J114" s="349"/>
      <c r="K114" s="349"/>
      <c r="L114" s="349"/>
      <c r="M114" s="349"/>
      <c r="N114" s="349"/>
      <c r="O114" s="349"/>
      <c r="P114" s="349"/>
    </row>
    <row r="115" spans="1:16">
      <c r="A115" s="349"/>
      <c r="B115" s="349"/>
      <c r="C115" s="349"/>
      <c r="D115" s="349"/>
      <c r="E115" s="349"/>
      <c r="F115" s="349"/>
      <c r="G115" s="349"/>
      <c r="H115" s="349"/>
      <c r="I115" s="349"/>
      <c r="J115" s="349"/>
      <c r="K115" s="349"/>
      <c r="L115" s="349"/>
      <c r="M115" s="349"/>
      <c r="N115" s="349"/>
      <c r="O115" s="349"/>
      <c r="P115" s="349"/>
    </row>
    <row r="116" spans="1:16">
      <c r="A116" s="349"/>
      <c r="B116" s="349"/>
      <c r="C116" s="349"/>
      <c r="D116" s="349"/>
      <c r="E116" s="349"/>
      <c r="F116" s="349"/>
      <c r="G116" s="349"/>
      <c r="H116" s="349"/>
      <c r="I116" s="349"/>
      <c r="J116" s="349"/>
      <c r="K116" s="349"/>
      <c r="L116" s="349"/>
      <c r="M116" s="349"/>
      <c r="N116" s="349"/>
      <c r="O116" s="349"/>
      <c r="P116" s="349"/>
    </row>
    <row r="117" spans="1:16">
      <c r="A117" s="349"/>
      <c r="B117" s="349"/>
      <c r="C117" s="349"/>
      <c r="D117" s="349"/>
      <c r="E117" s="349"/>
      <c r="F117" s="349"/>
      <c r="G117" s="349"/>
      <c r="H117" s="349"/>
      <c r="I117" s="349"/>
      <c r="J117" s="349"/>
      <c r="K117" s="349"/>
      <c r="L117" s="349"/>
      <c r="M117" s="349"/>
      <c r="N117" s="349"/>
      <c r="O117" s="349"/>
      <c r="P117" s="349"/>
    </row>
    <row r="118" spans="1:16">
      <c r="A118" s="349"/>
      <c r="B118" s="349"/>
      <c r="C118" s="349"/>
      <c r="D118" s="349"/>
      <c r="E118" s="349"/>
      <c r="F118" s="349"/>
      <c r="G118" s="349"/>
      <c r="H118" s="349"/>
      <c r="I118" s="349"/>
      <c r="J118" s="349"/>
      <c r="K118" s="349"/>
      <c r="L118" s="349"/>
      <c r="M118" s="349"/>
      <c r="N118" s="349"/>
      <c r="O118" s="349"/>
      <c r="P118" s="349"/>
    </row>
    <row r="119" spans="1:16">
      <c r="A119" s="349"/>
      <c r="B119" s="349"/>
      <c r="C119" s="349"/>
      <c r="D119" s="349"/>
      <c r="E119" s="349"/>
      <c r="F119" s="349"/>
      <c r="G119" s="349"/>
      <c r="H119" s="349"/>
      <c r="I119" s="349"/>
      <c r="J119" s="349"/>
      <c r="K119" s="349"/>
      <c r="L119" s="349"/>
      <c r="M119" s="349"/>
      <c r="N119" s="349"/>
      <c r="O119" s="349"/>
      <c r="P119" s="349"/>
    </row>
    <row r="120" spans="1:16">
      <c r="A120" s="349"/>
      <c r="B120" s="349"/>
      <c r="C120" s="349"/>
      <c r="D120" s="349"/>
      <c r="E120" s="349"/>
      <c r="F120" s="349"/>
      <c r="G120" s="349"/>
      <c r="H120" s="349"/>
      <c r="I120" s="349"/>
      <c r="J120" s="349"/>
      <c r="K120" s="349"/>
      <c r="L120" s="349"/>
      <c r="M120" s="349"/>
      <c r="N120" s="349"/>
      <c r="O120" s="349"/>
      <c r="P120" s="349"/>
    </row>
    <row r="121" spans="1:16">
      <c r="A121" s="349"/>
      <c r="B121" s="349"/>
      <c r="C121" s="349"/>
      <c r="D121" s="349"/>
      <c r="E121" s="349"/>
      <c r="F121" s="349"/>
      <c r="G121" s="349"/>
      <c r="H121" s="349"/>
      <c r="I121" s="349"/>
      <c r="J121" s="349"/>
      <c r="K121" s="349"/>
      <c r="L121" s="349"/>
      <c r="M121" s="349"/>
      <c r="N121" s="349"/>
      <c r="O121" s="349"/>
      <c r="P121" s="349"/>
    </row>
    <row r="122" spans="1:16">
      <c r="A122" s="349"/>
      <c r="B122" s="349"/>
      <c r="C122" s="349"/>
      <c r="D122" s="349"/>
      <c r="E122" s="349"/>
      <c r="F122" s="349"/>
      <c r="G122" s="349"/>
      <c r="H122" s="349"/>
      <c r="I122" s="349"/>
      <c r="J122" s="349"/>
      <c r="K122" s="349"/>
      <c r="L122" s="349"/>
      <c r="M122" s="349"/>
      <c r="N122" s="349"/>
      <c r="O122" s="349"/>
      <c r="P122" s="349"/>
    </row>
    <row r="123" spans="1:16">
      <c r="A123" s="349"/>
      <c r="B123" s="349"/>
      <c r="C123" s="349"/>
      <c r="D123" s="349"/>
      <c r="E123" s="349"/>
      <c r="F123" s="349"/>
      <c r="G123" s="349"/>
      <c r="H123" s="349"/>
      <c r="I123" s="349"/>
      <c r="J123" s="349"/>
      <c r="K123" s="349"/>
      <c r="L123" s="349"/>
      <c r="M123" s="349"/>
      <c r="N123" s="349"/>
      <c r="O123" s="349"/>
      <c r="P123" s="349"/>
    </row>
    <row r="124" spans="1:16">
      <c r="A124" s="349"/>
      <c r="B124" s="349"/>
      <c r="C124" s="349"/>
      <c r="D124" s="349"/>
      <c r="E124" s="349"/>
      <c r="F124" s="349"/>
      <c r="G124" s="349"/>
      <c r="H124" s="349"/>
      <c r="I124" s="349"/>
      <c r="J124" s="349"/>
      <c r="K124" s="349"/>
      <c r="L124" s="349"/>
      <c r="M124" s="349"/>
      <c r="N124" s="349"/>
      <c r="O124" s="349"/>
      <c r="P124" s="349"/>
    </row>
    <row r="125" spans="1:16">
      <c r="A125" s="349"/>
      <c r="B125" s="349"/>
      <c r="C125" s="349"/>
      <c r="D125" s="349"/>
      <c r="E125" s="349"/>
      <c r="F125" s="349"/>
      <c r="G125" s="349"/>
      <c r="H125" s="349"/>
      <c r="I125" s="349"/>
      <c r="J125" s="349"/>
      <c r="K125" s="349"/>
      <c r="L125" s="349"/>
      <c r="M125" s="349"/>
      <c r="N125" s="349"/>
      <c r="O125" s="349"/>
      <c r="P125" s="349"/>
    </row>
    <row r="126" spans="1:16">
      <c r="A126" s="349"/>
      <c r="B126" s="349"/>
      <c r="C126" s="349"/>
      <c r="D126" s="349"/>
      <c r="E126" s="349"/>
      <c r="F126" s="349"/>
      <c r="G126" s="349"/>
      <c r="H126" s="349"/>
      <c r="I126" s="349"/>
      <c r="J126" s="349"/>
      <c r="K126" s="349"/>
      <c r="L126" s="349"/>
      <c r="M126" s="349"/>
      <c r="N126" s="349"/>
      <c r="O126" s="349"/>
      <c r="P126" s="349"/>
    </row>
    <row r="127" spans="1:16">
      <c r="A127" s="349"/>
      <c r="B127" s="349"/>
      <c r="C127" s="349"/>
      <c r="D127" s="349"/>
      <c r="E127" s="349"/>
      <c r="F127" s="349"/>
      <c r="G127" s="349"/>
      <c r="H127" s="349"/>
      <c r="I127" s="349"/>
      <c r="J127" s="349"/>
      <c r="K127" s="349"/>
      <c r="L127" s="349"/>
      <c r="M127" s="349"/>
      <c r="N127" s="349"/>
      <c r="O127" s="349"/>
      <c r="P127" s="349"/>
    </row>
    <row r="128" spans="1:16">
      <c r="A128" s="349"/>
      <c r="B128" s="349"/>
      <c r="C128" s="349"/>
      <c r="D128" s="349"/>
      <c r="E128" s="349"/>
      <c r="F128" s="349"/>
      <c r="G128" s="349"/>
      <c r="H128" s="349"/>
      <c r="I128" s="349"/>
      <c r="J128" s="349"/>
      <c r="K128" s="349"/>
      <c r="L128" s="349"/>
      <c r="M128" s="349"/>
      <c r="N128" s="349"/>
      <c r="O128" s="349"/>
      <c r="P128" s="349"/>
    </row>
    <row r="129" spans="1:16">
      <c r="A129" s="349"/>
      <c r="B129" s="349"/>
      <c r="C129" s="349"/>
      <c r="D129" s="349"/>
      <c r="E129" s="349"/>
      <c r="F129" s="349"/>
      <c r="G129" s="349"/>
      <c r="H129" s="349"/>
      <c r="I129" s="349"/>
      <c r="J129" s="349"/>
      <c r="K129" s="349"/>
      <c r="L129" s="349"/>
      <c r="M129" s="349"/>
      <c r="N129" s="349"/>
      <c r="O129" s="349"/>
      <c r="P129" s="349"/>
    </row>
    <row r="130" spans="1:16">
      <c r="A130" s="349"/>
      <c r="B130" s="349"/>
      <c r="C130" s="349"/>
      <c r="D130" s="349"/>
      <c r="E130" s="349"/>
      <c r="F130" s="349"/>
      <c r="G130" s="349"/>
      <c r="H130" s="349"/>
      <c r="I130" s="349"/>
      <c r="J130" s="349"/>
      <c r="K130" s="349"/>
      <c r="L130" s="349"/>
      <c r="M130" s="349"/>
      <c r="N130" s="349"/>
      <c r="O130" s="349"/>
      <c r="P130" s="349"/>
    </row>
    <row r="131" spans="1:16">
      <c r="A131" s="349"/>
      <c r="B131" s="349"/>
      <c r="C131" s="349"/>
      <c r="D131" s="349"/>
      <c r="E131" s="349"/>
      <c r="F131" s="349"/>
      <c r="G131" s="349"/>
      <c r="H131" s="349"/>
      <c r="I131" s="349"/>
      <c r="J131" s="349"/>
      <c r="K131" s="349"/>
      <c r="L131" s="349"/>
      <c r="M131" s="349"/>
      <c r="N131" s="349"/>
      <c r="O131" s="349"/>
      <c r="P131" s="349"/>
    </row>
    <row r="132" spans="1:16">
      <c r="A132" s="349"/>
      <c r="B132" s="349"/>
      <c r="C132" s="349"/>
      <c r="D132" s="349"/>
      <c r="E132" s="349"/>
      <c r="F132" s="349"/>
      <c r="G132" s="349"/>
      <c r="H132" s="349"/>
      <c r="I132" s="349"/>
      <c r="J132" s="349"/>
      <c r="K132" s="349"/>
      <c r="L132" s="349"/>
      <c r="M132" s="349"/>
      <c r="N132" s="349"/>
      <c r="O132" s="349"/>
      <c r="P132" s="349"/>
    </row>
    <row r="133" spans="1:16">
      <c r="A133" s="349"/>
      <c r="B133" s="349"/>
      <c r="C133" s="349"/>
      <c r="D133" s="349"/>
      <c r="E133" s="349"/>
      <c r="F133" s="349"/>
      <c r="G133" s="349"/>
      <c r="H133" s="349"/>
      <c r="I133" s="349"/>
      <c r="J133" s="349"/>
      <c r="K133" s="349"/>
      <c r="L133" s="349"/>
      <c r="M133" s="349"/>
      <c r="N133" s="349"/>
      <c r="O133" s="349"/>
      <c r="P133" s="349"/>
    </row>
    <row r="134" spans="1:16">
      <c r="A134" s="349"/>
      <c r="B134" s="349"/>
      <c r="C134" s="349"/>
      <c r="D134" s="349"/>
      <c r="E134" s="349"/>
      <c r="F134" s="349"/>
      <c r="G134" s="349"/>
      <c r="H134" s="349"/>
      <c r="I134" s="349"/>
      <c r="J134" s="349"/>
      <c r="K134" s="349"/>
      <c r="L134" s="349"/>
      <c r="M134" s="349"/>
      <c r="N134" s="349"/>
      <c r="O134" s="349"/>
      <c r="P134" s="349"/>
    </row>
  </sheetData>
  <customSheetViews>
    <customSheetView guid="{8DA78CF1-615A-4626-9893-6751995631A4}" topLeftCell="D22">
      <selection activeCell="R17" sqref="R17"/>
      <pageMargins left="0.7" right="0.7" top="0.75" bottom="0.75" header="0.3" footer="0.3"/>
      <pageSetup paperSize="9" orientation="portrait" r:id="rId1"/>
    </customSheetView>
    <customSheetView guid="{25FAB884-5E17-4008-8139-33D910C7DEFE}">
      <selection activeCell="I42" sqref="I42"/>
      <pageMargins left="0.7" right="0.7" top="0.75" bottom="0.75" header="0.3" footer="0.3"/>
      <pageSetup paperSize="9" orientation="portrait" r:id="rId2"/>
    </customSheetView>
    <customSheetView guid="{687A4863-1825-4D63-B732-E76682E6DE4F}" hiddenColumns="1">
      <selection activeCell="V9" sqref="V9:V10"/>
      <pageMargins left="0.7" right="0.7" top="0.75" bottom="0.75" header="0.3" footer="0.3"/>
      <pageSetup paperSize="9" orientation="portrait" r:id="rId3"/>
    </customSheetView>
    <customSheetView guid="{899D69CD-4B7E-42BC-9944-5BD922EB798C}" topLeftCell="A22">
      <selection activeCell="A23" sqref="A23"/>
      <pageMargins left="0.7" right="0.7" top="0.75" bottom="0.75" header="0.3" footer="0.3"/>
      <pageSetup paperSize="9" orientation="portrait" r:id="rId4"/>
    </customSheetView>
    <customSheetView guid="{9AF4A83C-CF57-4B40-8A74-6A0EA6C2FE5C}" topLeftCell="B22">
      <selection activeCell="L49" sqref="L49"/>
      <pageMargins left="0.7" right="0.7" top="0.75" bottom="0.75" header="0.3" footer="0.3"/>
      <pageSetup paperSize="9" orientation="portrait" r:id="rId5"/>
    </customSheetView>
    <customSheetView guid="{57267270-6A97-4850-9DB6-FE6B399379AA}">
      <selection activeCell="M28" sqref="M28"/>
      <pageMargins left="0.7" right="0.7" top="0.75" bottom="0.75" header="0.3" footer="0.3"/>
      <pageSetup paperSize="9" orientation="portrait" r:id="rId6"/>
    </customSheetView>
    <customSheetView guid="{12F8D032-8143-430B-8DFF-852E8796C402}" hiddenColumns="1">
      <selection activeCell="V9" sqref="V9:V10"/>
      <pageMargins left="0.7" right="0.7" top="0.75" bottom="0.75" header="0.3" footer="0.3"/>
      <pageSetup paperSize="9" orientation="portrait" r:id="rId7"/>
    </customSheetView>
  </customSheetViews>
  <pageMargins left="0.7" right="0.7" top="0.75" bottom="0.75" header="0.3" footer="0.3"/>
  <pageSetup paperSize="9" orientation="portrait" r:id="rId8"/>
  <ignoredErrors>
    <ignoredError sqref="L27 I27:K27 E27:F27 C27:D27 M27:P2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6"/>
  <sheetViews>
    <sheetView showGridLines="0" topLeftCell="B1" zoomScale="90" zoomScaleNormal="90" workbookViewId="0">
      <selection activeCell="L21" sqref="L21"/>
    </sheetView>
  </sheetViews>
  <sheetFormatPr defaultColWidth="9.140625" defaultRowHeight="15"/>
  <cols>
    <col min="1" max="1" width="39.140625" style="19" customWidth="1"/>
    <col min="2" max="2" width="40.5703125" style="19" customWidth="1"/>
    <col min="3" max="13" width="13.42578125" style="19" customWidth="1"/>
    <col min="14" max="15" width="13.42578125" style="90" customWidth="1"/>
    <col min="16" max="16384" width="9.140625" style="19"/>
  </cols>
  <sheetData>
    <row r="2" spans="1:15" ht="15.75" thickBot="1">
      <c r="A2" s="31" t="s">
        <v>95</v>
      </c>
      <c r="B2" s="31" t="s">
        <v>8</v>
      </c>
      <c r="C2" s="40" t="s">
        <v>189</v>
      </c>
      <c r="D2" s="40" t="s">
        <v>190</v>
      </c>
      <c r="E2" s="40" t="s">
        <v>191</v>
      </c>
      <c r="F2" s="40" t="s">
        <v>192</v>
      </c>
      <c r="G2" s="40" t="s">
        <v>193</v>
      </c>
      <c r="H2" s="40" t="s">
        <v>194</v>
      </c>
      <c r="I2" s="40" t="s">
        <v>195</v>
      </c>
      <c r="J2" s="40" t="s">
        <v>196</v>
      </c>
      <c r="K2" s="40" t="s">
        <v>197</v>
      </c>
      <c r="L2" s="40" t="s">
        <v>198</v>
      </c>
      <c r="M2" s="40" t="s">
        <v>629</v>
      </c>
      <c r="N2" s="40" t="s">
        <v>638</v>
      </c>
      <c r="O2" s="40" t="s">
        <v>674</v>
      </c>
    </row>
    <row r="3" spans="1:15" ht="15" customHeight="1">
      <c r="A3" s="32" t="s">
        <v>268</v>
      </c>
      <c r="B3" s="32" t="s">
        <v>301</v>
      </c>
      <c r="C3" s="41">
        <v>3376</v>
      </c>
      <c r="D3" s="41">
        <v>6938</v>
      </c>
      <c r="E3" s="41">
        <v>5170</v>
      </c>
      <c r="F3" s="41">
        <v>5051</v>
      </c>
      <c r="G3" s="41">
        <v>11115</v>
      </c>
      <c r="H3" s="41">
        <v>4672</v>
      </c>
      <c r="I3" s="41">
        <v>8655</v>
      </c>
      <c r="J3" s="41">
        <v>10293</v>
      </c>
      <c r="K3" s="42">
        <v>5655</v>
      </c>
      <c r="L3" s="42">
        <v>7518</v>
      </c>
      <c r="M3" s="42">
        <v>6875</v>
      </c>
      <c r="N3" s="42">
        <v>15169</v>
      </c>
      <c r="O3" s="42">
        <v>6021</v>
      </c>
    </row>
    <row r="4" spans="1:15" ht="15" customHeight="1">
      <c r="A4" s="33" t="s">
        <v>282</v>
      </c>
      <c r="B4" s="33" t="s">
        <v>311</v>
      </c>
      <c r="C4" s="42">
        <v>433</v>
      </c>
      <c r="D4" s="42">
        <v>0</v>
      </c>
      <c r="E4" s="42">
        <v>0</v>
      </c>
      <c r="F4" s="42">
        <v>0</v>
      </c>
      <c r="G4" s="42">
        <v>0</v>
      </c>
      <c r="H4" s="42">
        <v>0</v>
      </c>
      <c r="I4" s="42">
        <v>0</v>
      </c>
      <c r="J4" s="42">
        <v>0</v>
      </c>
      <c r="K4" s="42">
        <v>0</v>
      </c>
      <c r="L4" s="42">
        <v>0</v>
      </c>
      <c r="M4" s="42">
        <v>0</v>
      </c>
      <c r="N4" s="42">
        <v>0</v>
      </c>
      <c r="O4" s="42">
        <v>0</v>
      </c>
    </row>
    <row r="5" spans="1:15" ht="30" customHeight="1">
      <c r="A5" s="33" t="s">
        <v>269</v>
      </c>
      <c r="B5" s="33" t="s">
        <v>302</v>
      </c>
      <c r="C5" s="42">
        <v>1429</v>
      </c>
      <c r="D5" s="42">
        <v>12355</v>
      </c>
      <c r="E5" s="42">
        <v>5764</v>
      </c>
      <c r="F5" s="42">
        <v>23749</v>
      </c>
      <c r="G5" s="42">
        <v>1922</v>
      </c>
      <c r="H5" s="42">
        <v>53205</v>
      </c>
      <c r="I5" s="42">
        <v>3706</v>
      </c>
      <c r="J5" s="42">
        <v>4638</v>
      </c>
      <c r="K5" s="42">
        <v>4329</v>
      </c>
      <c r="L5" s="42">
        <v>8543</v>
      </c>
      <c r="M5" s="42">
        <v>14266</v>
      </c>
      <c r="N5" s="42">
        <v>8457</v>
      </c>
      <c r="O5" s="42">
        <v>15211</v>
      </c>
    </row>
    <row r="6" spans="1:15" s="90" customFormat="1" ht="30" customHeight="1">
      <c r="A6" s="33" t="s">
        <v>633</v>
      </c>
      <c r="B6" s="33" t="s">
        <v>634</v>
      </c>
      <c r="C6" s="42">
        <v>0</v>
      </c>
      <c r="D6" s="42">
        <v>0</v>
      </c>
      <c r="E6" s="42">
        <v>0</v>
      </c>
      <c r="F6" s="42">
        <v>0</v>
      </c>
      <c r="G6" s="42">
        <v>0</v>
      </c>
      <c r="H6" s="42">
        <v>0</v>
      </c>
      <c r="I6" s="42">
        <v>0</v>
      </c>
      <c r="J6" s="42">
        <v>0</v>
      </c>
      <c r="K6" s="42">
        <v>0</v>
      </c>
      <c r="L6" s="42">
        <v>0</v>
      </c>
      <c r="M6" s="42">
        <v>50000</v>
      </c>
      <c r="N6" s="42">
        <v>9079</v>
      </c>
      <c r="O6" s="42">
        <v>0</v>
      </c>
    </row>
    <row r="7" spans="1:15" ht="15" customHeight="1">
      <c r="A7" s="33" t="s">
        <v>270</v>
      </c>
      <c r="B7" s="33" t="s">
        <v>303</v>
      </c>
      <c r="C7" s="42">
        <v>952</v>
      </c>
      <c r="D7" s="42">
        <v>591</v>
      </c>
      <c r="E7" s="42">
        <v>447</v>
      </c>
      <c r="F7" s="42">
        <v>1276</v>
      </c>
      <c r="G7" s="42">
        <v>965</v>
      </c>
      <c r="H7" s="42">
        <v>588</v>
      </c>
      <c r="I7" s="42">
        <v>125</v>
      </c>
      <c r="J7" s="42">
        <v>1242</v>
      </c>
      <c r="K7" s="42">
        <v>958</v>
      </c>
      <c r="L7" s="42">
        <v>474</v>
      </c>
      <c r="M7" s="42">
        <v>741</v>
      </c>
      <c r="N7" s="42">
        <v>860</v>
      </c>
      <c r="O7" s="42">
        <v>1188</v>
      </c>
    </row>
    <row r="8" spans="1:15" ht="30" customHeight="1">
      <c r="A8" s="33" t="s">
        <v>271</v>
      </c>
      <c r="B8" s="33" t="s">
        <v>304</v>
      </c>
      <c r="C8" s="42">
        <v>1503</v>
      </c>
      <c r="D8" s="42">
        <v>1112</v>
      </c>
      <c r="E8" s="42">
        <v>1915</v>
      </c>
      <c r="F8" s="42">
        <v>1111</v>
      </c>
      <c r="G8" s="42">
        <v>2305</v>
      </c>
      <c r="H8" s="42">
        <v>1928</v>
      </c>
      <c r="I8" s="42">
        <v>1138</v>
      </c>
      <c r="J8" s="42">
        <v>1106</v>
      </c>
      <c r="K8" s="42">
        <v>788</v>
      </c>
      <c r="L8" s="42">
        <v>5068</v>
      </c>
      <c r="M8" s="42">
        <v>1179</v>
      </c>
      <c r="N8" s="42">
        <v>550</v>
      </c>
      <c r="O8" s="42">
        <v>202</v>
      </c>
    </row>
    <row r="9" spans="1:15" ht="30" customHeight="1">
      <c r="A9" s="33" t="s">
        <v>272</v>
      </c>
      <c r="B9" s="33" t="s">
        <v>297</v>
      </c>
      <c r="C9" s="42">
        <v>220</v>
      </c>
      <c r="D9" s="42">
        <v>-457</v>
      </c>
      <c r="E9" s="42">
        <v>1299</v>
      </c>
      <c r="F9" s="42">
        <v>10481</v>
      </c>
      <c r="G9" s="42">
        <v>44277</v>
      </c>
      <c r="H9" s="42">
        <v>-2797</v>
      </c>
      <c r="I9" s="42">
        <v>2648</v>
      </c>
      <c r="J9" s="42">
        <v>7246</v>
      </c>
      <c r="K9" s="42">
        <v>7036</v>
      </c>
      <c r="L9" s="42">
        <v>14134</v>
      </c>
      <c r="M9" s="42">
        <v>6303</v>
      </c>
      <c r="N9" s="42">
        <v>14252</v>
      </c>
      <c r="O9" s="42">
        <v>1116</v>
      </c>
    </row>
    <row r="10" spans="1:15" ht="15" customHeight="1">
      <c r="A10" s="33" t="s">
        <v>273</v>
      </c>
      <c r="B10" s="33" t="s">
        <v>298</v>
      </c>
      <c r="C10" s="42">
        <v>362</v>
      </c>
      <c r="D10" s="42">
        <v>175</v>
      </c>
      <c r="E10" s="42">
        <v>204</v>
      </c>
      <c r="F10" s="42">
        <v>298</v>
      </c>
      <c r="G10" s="42">
        <v>1413</v>
      </c>
      <c r="H10" s="42">
        <v>268</v>
      </c>
      <c r="I10" s="42">
        <v>398</v>
      </c>
      <c r="J10" s="42">
        <v>330</v>
      </c>
      <c r="K10" s="42">
        <v>395</v>
      </c>
      <c r="L10" s="42">
        <v>198</v>
      </c>
      <c r="M10" s="42">
        <v>224</v>
      </c>
      <c r="N10" s="42">
        <v>329</v>
      </c>
      <c r="O10" s="42">
        <v>245</v>
      </c>
    </row>
    <row r="11" spans="1:15" ht="15" customHeight="1">
      <c r="A11" s="33" t="s">
        <v>274</v>
      </c>
      <c r="B11" s="33" t="s">
        <v>299</v>
      </c>
      <c r="C11" s="42">
        <v>24131</v>
      </c>
      <c r="D11" s="42">
        <v>31</v>
      </c>
      <c r="E11" s="42">
        <v>73</v>
      </c>
      <c r="F11" s="42">
        <v>3</v>
      </c>
      <c r="G11" s="42">
        <v>0</v>
      </c>
      <c r="H11" s="42">
        <v>0</v>
      </c>
      <c r="I11" s="42">
        <v>0</v>
      </c>
      <c r="J11" s="42">
        <v>0</v>
      </c>
      <c r="K11" s="268">
        <v>1</v>
      </c>
      <c r="L11" s="268">
        <v>2</v>
      </c>
      <c r="M11" s="268">
        <v>9962</v>
      </c>
      <c r="N11" s="42">
        <v>3073</v>
      </c>
      <c r="O11" s="42">
        <v>1055</v>
      </c>
    </row>
    <row r="12" spans="1:15" ht="15" customHeight="1">
      <c r="A12" s="34" t="s">
        <v>275</v>
      </c>
      <c r="B12" s="34" t="s">
        <v>300</v>
      </c>
      <c r="C12" s="42">
        <v>9934</v>
      </c>
      <c r="D12" s="42">
        <v>11459</v>
      </c>
      <c r="E12" s="42">
        <v>8799</v>
      </c>
      <c r="F12" s="42">
        <v>10403</v>
      </c>
      <c r="G12" s="42">
        <v>15451</v>
      </c>
      <c r="H12" s="42">
        <v>18557</v>
      </c>
      <c r="I12" s="42">
        <v>9144</v>
      </c>
      <c r="J12" s="42">
        <v>9304</v>
      </c>
      <c r="K12" s="267">
        <v>13108</v>
      </c>
      <c r="L12" s="267">
        <v>14665</v>
      </c>
      <c r="M12" s="267">
        <v>11242</v>
      </c>
      <c r="N12" s="42">
        <v>18063</v>
      </c>
      <c r="O12" s="42">
        <v>15778</v>
      </c>
    </row>
    <row r="13" spans="1:15" ht="15" customHeight="1">
      <c r="A13" s="35" t="s">
        <v>58</v>
      </c>
      <c r="B13" s="35" t="s">
        <v>43</v>
      </c>
      <c r="C13" s="43">
        <f>SUM(C3:C12)</f>
        <v>42340</v>
      </c>
      <c r="D13" s="43">
        <f t="shared" ref="D13:M13" si="0">SUM(D3:D12)</f>
        <v>32204</v>
      </c>
      <c r="E13" s="43">
        <f t="shared" si="0"/>
        <v>23671</v>
      </c>
      <c r="F13" s="43">
        <f t="shared" si="0"/>
        <v>52372</v>
      </c>
      <c r="G13" s="43">
        <f t="shared" si="0"/>
        <v>77448</v>
      </c>
      <c r="H13" s="43">
        <f t="shared" si="0"/>
        <v>76421</v>
      </c>
      <c r="I13" s="43">
        <f t="shared" si="0"/>
        <v>25814</v>
      </c>
      <c r="J13" s="43">
        <f t="shared" si="0"/>
        <v>34159</v>
      </c>
      <c r="K13" s="43">
        <f t="shared" si="0"/>
        <v>32270</v>
      </c>
      <c r="L13" s="43">
        <f t="shared" si="0"/>
        <v>50602</v>
      </c>
      <c r="M13" s="43">
        <f t="shared" si="0"/>
        <v>100792</v>
      </c>
      <c r="N13" s="43">
        <f>SUM(N3:N12)</f>
        <v>69832</v>
      </c>
      <c r="O13" s="43">
        <f>SUM(O3:O12)</f>
        <v>40816</v>
      </c>
    </row>
    <row r="14" spans="1:15">
      <c r="A14" s="247"/>
      <c r="B14" s="247"/>
      <c r="C14" s="292"/>
      <c r="D14" s="292"/>
      <c r="E14" s="292"/>
      <c r="F14" s="292"/>
      <c r="G14" s="292"/>
      <c r="H14" s="292"/>
      <c r="I14" s="292"/>
      <c r="J14" s="292"/>
      <c r="K14" s="292"/>
      <c r="L14" s="292"/>
    </row>
    <row r="15" spans="1:15">
      <c r="A15" s="247"/>
      <c r="B15" s="247"/>
      <c r="C15" s="247"/>
      <c r="D15" s="247"/>
      <c r="E15" s="247"/>
      <c r="F15" s="247"/>
      <c r="G15" s="287"/>
      <c r="H15" s="287"/>
      <c r="I15" s="247"/>
      <c r="J15" s="247"/>
      <c r="K15" s="277"/>
      <c r="L15" s="277"/>
    </row>
    <row r="16" spans="1:15">
      <c r="A16" s="247"/>
      <c r="B16" s="247"/>
      <c r="C16" s="247"/>
      <c r="D16" s="247"/>
      <c r="E16" s="247"/>
      <c r="F16" s="247"/>
      <c r="G16" s="287"/>
      <c r="H16" s="287"/>
      <c r="I16" s="247"/>
      <c r="J16" s="247"/>
      <c r="K16" s="276"/>
      <c r="L16" s="276"/>
    </row>
    <row r="17" spans="1:13">
      <c r="A17" s="247"/>
      <c r="B17" s="247"/>
      <c r="C17" s="247"/>
      <c r="D17" s="247"/>
      <c r="E17" s="247"/>
      <c r="F17" s="247"/>
      <c r="G17" s="291"/>
      <c r="H17" s="287"/>
      <c r="I17" s="247"/>
      <c r="J17" s="247"/>
      <c r="K17" s="247"/>
      <c r="L17" s="247"/>
    </row>
    <row r="18" spans="1:13">
      <c r="G18" s="291"/>
      <c r="H18" s="287"/>
      <c r="M18" s="275"/>
    </row>
    <row r="19" spans="1:13">
      <c r="G19" s="291"/>
      <c r="H19" s="287"/>
    </row>
    <row r="20" spans="1:13">
      <c r="G20" s="291"/>
      <c r="H20" s="287"/>
    </row>
    <row r="21" spans="1:13">
      <c r="G21" s="291"/>
      <c r="H21" s="287"/>
    </row>
    <row r="22" spans="1:13">
      <c r="G22" s="291"/>
      <c r="H22" s="287"/>
    </row>
    <row r="23" spans="1:13">
      <c r="G23" s="291"/>
      <c r="H23" s="287"/>
    </row>
    <row r="24" spans="1:13">
      <c r="G24" s="291"/>
      <c r="H24" s="287"/>
    </row>
    <row r="25" spans="1:13">
      <c r="G25" s="291"/>
      <c r="H25" s="287"/>
    </row>
    <row r="26" spans="1:13">
      <c r="G26" s="291"/>
      <c r="H26" s="287"/>
    </row>
    <row r="27" spans="1:13">
      <c r="G27" s="287"/>
      <c r="H27" s="287"/>
    </row>
    <row r="28" spans="1:13">
      <c r="G28" s="287"/>
      <c r="H28" s="287"/>
    </row>
    <row r="29" spans="1:13">
      <c r="G29" s="287"/>
      <c r="H29" s="287"/>
    </row>
    <row r="30" spans="1:13">
      <c r="G30" s="287"/>
      <c r="H30" s="287"/>
    </row>
    <row r="31" spans="1:13">
      <c r="G31" s="287"/>
      <c r="H31" s="287"/>
    </row>
    <row r="32" spans="1:13">
      <c r="G32" s="287"/>
      <c r="H32" s="287"/>
    </row>
    <row r="33" spans="7:8">
      <c r="G33" s="287"/>
      <c r="H33" s="287"/>
    </row>
    <row r="34" spans="7:8">
      <c r="G34" s="287"/>
      <c r="H34" s="287"/>
    </row>
    <row r="35" spans="7:8">
      <c r="G35" s="287"/>
      <c r="H35" s="287"/>
    </row>
    <row r="36" spans="7:8">
      <c r="G36" s="287"/>
      <c r="H36" s="287"/>
    </row>
  </sheetData>
  <customSheetViews>
    <customSheetView guid="{8DA78CF1-615A-4626-9893-6751995631A4}" topLeftCell="G1">
      <selection activeCell="M11" sqref="M11"/>
      <pageMargins left="0.7" right="0.7" top="0.75" bottom="0.75" header="0.3" footer="0.3"/>
      <pageSetup paperSize="9" orientation="portrait" horizontalDpi="1200" verticalDpi="1200" r:id="rId1"/>
    </customSheetView>
    <customSheetView guid="{25FAB884-5E17-4008-8139-33D910C7DEFE}">
      <selection activeCell="R22" sqref="R22"/>
      <pageMargins left="0.7" right="0.7" top="0.75" bottom="0.75" header="0.3" footer="0.3"/>
      <pageSetup paperSize="9" orientation="portrait" horizontalDpi="1200" verticalDpi="1200" r:id="rId2"/>
    </customSheetView>
    <customSheetView guid="{687A4863-1825-4D63-B732-E76682E6DE4F}" showGridLines="0">
      <selection activeCell="A14" sqref="A14:XFD59"/>
      <pageMargins left="0.7" right="0.7" top="0.75" bottom="0.75" header="0.3" footer="0.3"/>
      <pageSetup paperSize="9" orientation="portrait" horizontalDpi="1200" verticalDpi="1200" r:id="rId3"/>
    </customSheetView>
    <customSheetView guid="{899D69CD-4B7E-42BC-9944-5BD922EB798C}">
      <selection activeCell="B21" sqref="B21"/>
      <pageMargins left="0.7" right="0.7" top="0.75" bottom="0.75" header="0.3" footer="0.3"/>
      <pageSetup paperSize="9" orientation="portrait" horizontalDpi="1200" verticalDpi="1200" r:id="rId4"/>
    </customSheetView>
    <customSheetView guid="{9AF4A83C-CF57-4B40-8A74-6A0EA6C2FE5C}">
      <selection activeCell="F24" sqref="F24"/>
      <pageMargins left="0.7" right="0.7" top="0.75" bottom="0.75" header="0.3" footer="0.3"/>
    </customSheetView>
    <customSheetView guid="{57267270-6A97-4850-9DB6-FE6B399379AA}" scale="110">
      <selection activeCell="H12" sqref="H12"/>
      <pageMargins left="0.7" right="0.7" top="0.75" bottom="0.75" header="0.3" footer="0.3"/>
    </customSheetView>
    <customSheetView guid="{12F8D032-8143-430B-8DFF-852E8796C402}" showGridLines="0">
      <selection activeCell="A34" sqref="A34"/>
      <pageMargins left="0.7" right="0.7" top="0.75" bottom="0.75" header="0.3" footer="0.3"/>
      <pageSetup paperSize="9" orientation="portrait" horizontalDpi="1200" verticalDpi="1200" r:id="rId5"/>
    </customSheetView>
  </customSheetViews>
  <pageMargins left="0.7" right="0.7" top="0.75" bottom="0.75" header="0.3" footer="0.3"/>
  <pageSetup paperSize="9" orientation="portrait" horizontalDpi="1200" verticalDpi="1200"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showGridLines="0" workbookViewId="0">
      <selection activeCell="E21" sqref="E21"/>
    </sheetView>
  </sheetViews>
  <sheetFormatPr defaultColWidth="9.140625" defaultRowHeight="15"/>
  <cols>
    <col min="1" max="2" width="46.5703125" style="20" customWidth="1"/>
    <col min="3" max="13" width="15.85546875" style="19" customWidth="1"/>
    <col min="14" max="15" width="15.85546875" style="90" customWidth="1"/>
    <col min="16" max="16384" width="9.140625" style="19"/>
  </cols>
  <sheetData>
    <row r="1" spans="1:17">
      <c r="M1" s="275"/>
    </row>
    <row r="2" spans="1:17" ht="15.75" thickBot="1">
      <c r="A2" s="31" t="s">
        <v>60</v>
      </c>
      <c r="B2" s="31" t="s">
        <v>12</v>
      </c>
      <c r="C2" s="36" t="s">
        <v>189</v>
      </c>
      <c r="D2" s="36" t="s">
        <v>190</v>
      </c>
      <c r="E2" s="36" t="s">
        <v>191</v>
      </c>
      <c r="F2" s="36" t="s">
        <v>192</v>
      </c>
      <c r="G2" s="36" t="s">
        <v>193</v>
      </c>
      <c r="H2" s="36" t="s">
        <v>194</v>
      </c>
      <c r="I2" s="36" t="s">
        <v>195</v>
      </c>
      <c r="J2" s="36" t="s">
        <v>196</v>
      </c>
      <c r="K2" s="36" t="s">
        <v>197</v>
      </c>
      <c r="L2" s="36" t="s">
        <v>198</v>
      </c>
      <c r="M2" s="36" t="s">
        <v>629</v>
      </c>
      <c r="N2" s="36" t="s">
        <v>638</v>
      </c>
      <c r="O2" s="36" t="s">
        <v>674</v>
      </c>
    </row>
    <row r="3" spans="1:17">
      <c r="A3" s="32" t="s">
        <v>276</v>
      </c>
      <c r="B3" s="32" t="s">
        <v>305</v>
      </c>
      <c r="C3" s="37">
        <v>-15749</v>
      </c>
      <c r="D3" s="37">
        <v>-267</v>
      </c>
      <c r="E3" s="37">
        <v>-29211</v>
      </c>
      <c r="F3" s="37">
        <v>-14313</v>
      </c>
      <c r="G3" s="37">
        <v>-9834</v>
      </c>
      <c r="H3" s="37">
        <v>-69924</v>
      </c>
      <c r="I3" s="37">
        <v>-19003</v>
      </c>
      <c r="J3" s="37">
        <v>-26552</v>
      </c>
      <c r="K3" s="38">
        <v>-13687</v>
      </c>
      <c r="L3" s="38">
        <v>-15704</v>
      </c>
      <c r="M3" s="38">
        <v>-13976</v>
      </c>
      <c r="N3" s="38">
        <v>-16105</v>
      </c>
      <c r="O3" s="38">
        <v>-21264</v>
      </c>
    </row>
    <row r="4" spans="1:17" s="90" customFormat="1">
      <c r="A4" s="161" t="s">
        <v>653</v>
      </c>
      <c r="B4" s="161" t="s">
        <v>654</v>
      </c>
      <c r="C4" s="38">
        <v>0</v>
      </c>
      <c r="D4" s="38">
        <v>0</v>
      </c>
      <c r="E4" s="38">
        <v>0</v>
      </c>
      <c r="F4" s="38">
        <v>0</v>
      </c>
      <c r="G4" s="38">
        <v>0</v>
      </c>
      <c r="H4" s="38">
        <v>0</v>
      </c>
      <c r="I4" s="38">
        <v>0</v>
      </c>
      <c r="J4" s="38">
        <v>0</v>
      </c>
      <c r="K4" s="38">
        <v>0</v>
      </c>
      <c r="L4" s="38">
        <v>0</v>
      </c>
      <c r="M4" s="38">
        <v>-9954</v>
      </c>
      <c r="N4" s="38">
        <v>-256674</v>
      </c>
      <c r="O4" s="38">
        <v>-47105</v>
      </c>
    </row>
    <row r="5" spans="1:17" ht="38.25">
      <c r="A5" s="33" t="s">
        <v>624</v>
      </c>
      <c r="B5" s="33" t="s">
        <v>625</v>
      </c>
      <c r="C5" s="38">
        <v>0</v>
      </c>
      <c r="D5" s="38">
        <v>0</v>
      </c>
      <c r="E5" s="38">
        <v>0</v>
      </c>
      <c r="F5" s="38">
        <v>-8397</v>
      </c>
      <c r="G5" s="38">
        <v>0</v>
      </c>
      <c r="H5" s="38">
        <v>0</v>
      </c>
      <c r="I5" s="38">
        <v>0</v>
      </c>
      <c r="J5" s="38">
        <v>-13054</v>
      </c>
      <c r="K5" s="38">
        <v>0</v>
      </c>
      <c r="L5" s="38">
        <v>-17460</v>
      </c>
      <c r="M5" s="38">
        <v>-1097</v>
      </c>
      <c r="N5" s="38">
        <v>-15578</v>
      </c>
      <c r="O5" s="38">
        <v>-8687</v>
      </c>
    </row>
    <row r="6" spans="1:17" ht="15" customHeight="1">
      <c r="A6" s="33" t="s">
        <v>277</v>
      </c>
      <c r="B6" s="33" t="s">
        <v>306</v>
      </c>
      <c r="C6" s="38">
        <v>-1004</v>
      </c>
      <c r="D6" s="38">
        <v>-3826</v>
      </c>
      <c r="E6" s="38">
        <v>-1691</v>
      </c>
      <c r="F6" s="38">
        <v>-1656</v>
      </c>
      <c r="G6" s="38">
        <v>-5605</v>
      </c>
      <c r="H6" s="38">
        <v>-2342</v>
      </c>
      <c r="I6" s="38">
        <v>-2819</v>
      </c>
      <c r="J6" s="38">
        <v>-4031</v>
      </c>
      <c r="K6" s="38">
        <v>-498</v>
      </c>
      <c r="L6" s="38">
        <v>-718</v>
      </c>
      <c r="M6" s="38">
        <v>-1411</v>
      </c>
      <c r="N6" s="38">
        <v>-995</v>
      </c>
      <c r="O6" s="38">
        <v>-963</v>
      </c>
    </row>
    <row r="7" spans="1:17" ht="15" customHeight="1">
      <c r="A7" s="33" t="s">
        <v>278</v>
      </c>
      <c r="B7" s="33" t="s">
        <v>307</v>
      </c>
      <c r="C7" s="38">
        <v>-190</v>
      </c>
      <c r="D7" s="38">
        <v>-197</v>
      </c>
      <c r="E7" s="38">
        <v>-407</v>
      </c>
      <c r="F7" s="38">
        <v>-198</v>
      </c>
      <c r="G7" s="38">
        <v>-181</v>
      </c>
      <c r="H7" s="38">
        <v>-353</v>
      </c>
      <c r="I7" s="38">
        <v>-221</v>
      </c>
      <c r="J7" s="38">
        <v>-228</v>
      </c>
      <c r="K7" s="38">
        <v>-182</v>
      </c>
      <c r="L7" s="38">
        <v>-367</v>
      </c>
      <c r="M7" s="38">
        <v>-340</v>
      </c>
      <c r="N7" s="38">
        <v>-177</v>
      </c>
      <c r="O7" s="38">
        <v>-188</v>
      </c>
    </row>
    <row r="8" spans="1:17" ht="15" customHeight="1">
      <c r="A8" s="33" t="s">
        <v>279</v>
      </c>
      <c r="B8" s="33" t="s">
        <v>308</v>
      </c>
      <c r="C8" s="38">
        <v>-4725</v>
      </c>
      <c r="D8" s="38">
        <v>-3429</v>
      </c>
      <c r="E8" s="38">
        <v>-2465</v>
      </c>
      <c r="F8" s="38">
        <v>7528</v>
      </c>
      <c r="G8" s="38">
        <v>-3339</v>
      </c>
      <c r="H8" s="38">
        <v>-3568</v>
      </c>
      <c r="I8" s="38">
        <v>-3962</v>
      </c>
      <c r="J8" s="38">
        <v>9005</v>
      </c>
      <c r="K8" s="38">
        <v>-300</v>
      </c>
      <c r="L8" s="38">
        <v>-599</v>
      </c>
      <c r="M8" s="38">
        <v>-776</v>
      </c>
      <c r="N8" s="38">
        <v>-562</v>
      </c>
      <c r="O8" s="38">
        <v>-775</v>
      </c>
    </row>
    <row r="9" spans="1:17" ht="15" customHeight="1">
      <c r="A9" s="33" t="s">
        <v>280</v>
      </c>
      <c r="B9" s="33" t="s">
        <v>309</v>
      </c>
      <c r="C9" s="38">
        <v>-1500</v>
      </c>
      <c r="D9" s="38">
        <v>-922</v>
      </c>
      <c r="E9" s="38">
        <v>-30</v>
      </c>
      <c r="F9" s="38">
        <v>-2424</v>
      </c>
      <c r="G9" s="38">
        <v>-39</v>
      </c>
      <c r="H9" s="38">
        <v>-2729</v>
      </c>
      <c r="I9" s="38">
        <v>-399</v>
      </c>
      <c r="J9" s="38">
        <v>-1568</v>
      </c>
      <c r="K9" s="38">
        <v>-2233</v>
      </c>
      <c r="L9" s="38">
        <v>-2229</v>
      </c>
      <c r="M9" s="38">
        <v>-107</v>
      </c>
      <c r="N9" s="38">
        <v>-446</v>
      </c>
      <c r="O9" s="38">
        <v>-2034</v>
      </c>
    </row>
    <row r="10" spans="1:17" ht="15" customHeight="1">
      <c r="A10" s="33" t="s">
        <v>281</v>
      </c>
      <c r="B10" s="33" t="s">
        <v>310</v>
      </c>
      <c r="C10" s="38">
        <v>0</v>
      </c>
      <c r="D10" s="38">
        <v>0</v>
      </c>
      <c r="E10" s="38">
        <v>0</v>
      </c>
      <c r="F10" s="38">
        <v>0</v>
      </c>
      <c r="G10" s="38">
        <v>0</v>
      </c>
      <c r="H10" s="38">
        <v>0</v>
      </c>
      <c r="I10" s="38">
        <v>0</v>
      </c>
      <c r="J10" s="38">
        <v>0</v>
      </c>
      <c r="K10" s="38">
        <v>-50</v>
      </c>
      <c r="L10" s="38">
        <v>-434</v>
      </c>
      <c r="M10" s="38">
        <v>-19</v>
      </c>
      <c r="N10" s="38">
        <v>-244</v>
      </c>
      <c r="O10" s="38">
        <v>-60</v>
      </c>
    </row>
    <row r="11" spans="1:17" ht="15" customHeight="1">
      <c r="A11" s="34" t="s">
        <v>275</v>
      </c>
      <c r="B11" s="34" t="s">
        <v>300</v>
      </c>
      <c r="C11" s="37">
        <v>-4825</v>
      </c>
      <c r="D11" s="37">
        <v>-8014</v>
      </c>
      <c r="E11" s="37">
        <v>-5357</v>
      </c>
      <c r="F11" s="37">
        <v>-10780</v>
      </c>
      <c r="G11" s="37">
        <v>-7163</v>
      </c>
      <c r="H11" s="37">
        <v>-5632</v>
      </c>
      <c r="I11" s="37">
        <v>-7677</v>
      </c>
      <c r="J11" s="37">
        <v>-11523</v>
      </c>
      <c r="K11" s="267">
        <f>-9843</f>
        <v>-9843</v>
      </c>
      <c r="L11" s="267">
        <v>-8521</v>
      </c>
      <c r="M11" s="267">
        <v>-7739</v>
      </c>
      <c r="N11" s="38">
        <v>-12858</v>
      </c>
      <c r="O11" s="38">
        <v>-10264</v>
      </c>
    </row>
    <row r="12" spans="1:17" ht="15" customHeight="1">
      <c r="A12" s="35" t="s">
        <v>58</v>
      </c>
      <c r="B12" s="35" t="s">
        <v>43</v>
      </c>
      <c r="C12" s="39">
        <v>-27993</v>
      </c>
      <c r="D12" s="39">
        <v>-16655</v>
      </c>
      <c r="E12" s="39">
        <v>-39161</v>
      </c>
      <c r="F12" s="39">
        <v>-30240</v>
      </c>
      <c r="G12" s="39">
        <f>SUM(G3:G11)</f>
        <v>-26161</v>
      </c>
      <c r="H12" s="39">
        <v>-84548</v>
      </c>
      <c r="I12" s="39">
        <v>-34081</v>
      </c>
      <c r="J12" s="39">
        <v>-47951</v>
      </c>
      <c r="K12" s="39">
        <f>SUM(K3:K11)</f>
        <v>-26793</v>
      </c>
      <c r="L12" s="39">
        <f>SUM(L3:L11)</f>
        <v>-46032</v>
      </c>
      <c r="M12" s="39">
        <f>SUM(M3:M11)</f>
        <v>-35419</v>
      </c>
      <c r="N12" s="39">
        <f>SUM(N3:N11)</f>
        <v>-303639</v>
      </c>
      <c r="O12" s="39">
        <f>SUM(O3:O11)</f>
        <v>-91340</v>
      </c>
    </row>
    <row r="13" spans="1:17">
      <c r="B13" s="246"/>
      <c r="C13" s="330"/>
      <c r="D13" s="330"/>
      <c r="E13" s="330"/>
      <c r="F13" s="330"/>
      <c r="G13" s="330"/>
      <c r="H13" s="330"/>
      <c r="I13" s="330"/>
      <c r="J13" s="330"/>
      <c r="K13" s="330"/>
      <c r="L13" s="330"/>
      <c r="M13" s="330"/>
      <c r="N13" s="330"/>
      <c r="O13" s="330"/>
    </row>
    <row r="14" spans="1:17">
      <c r="B14" s="323"/>
      <c r="C14" s="321"/>
      <c r="D14" s="321"/>
      <c r="E14" s="321"/>
      <c r="F14" s="322"/>
      <c r="G14" s="322"/>
      <c r="H14" s="322"/>
      <c r="I14" s="322"/>
      <c r="J14" s="322"/>
      <c r="K14" s="322"/>
      <c r="L14" s="322"/>
      <c r="M14" s="322"/>
      <c r="N14" s="322"/>
      <c r="O14" s="322"/>
      <c r="P14" s="93"/>
      <c r="Q14" s="93"/>
    </row>
    <row r="15" spans="1:17">
      <c r="B15" s="323"/>
      <c r="C15" s="324"/>
      <c r="D15" s="324"/>
      <c r="E15" s="324"/>
      <c r="F15" s="324"/>
      <c r="G15" s="324"/>
      <c r="H15" s="324"/>
      <c r="I15" s="324"/>
      <c r="J15" s="324"/>
      <c r="K15" s="325"/>
      <c r="L15" s="325"/>
      <c r="M15" s="93"/>
      <c r="N15" s="93"/>
      <c r="O15" s="93"/>
      <c r="P15" s="93"/>
      <c r="Q15" s="93"/>
    </row>
    <row r="16" spans="1:17" s="90" customFormat="1">
      <c r="A16" s="20"/>
      <c r="B16" s="326"/>
      <c r="C16" s="93"/>
      <c r="D16" s="93"/>
      <c r="E16" s="93"/>
      <c r="F16" s="93"/>
      <c r="G16" s="274"/>
      <c r="H16" s="93"/>
      <c r="I16" s="93"/>
      <c r="J16" s="93"/>
      <c r="K16" s="93"/>
      <c r="L16" s="93"/>
      <c r="M16" s="93"/>
      <c r="N16" s="93"/>
      <c r="O16" s="93"/>
      <c r="P16" s="93"/>
      <c r="Q16" s="93"/>
    </row>
    <row r="17" spans="7:7">
      <c r="G17" s="275"/>
    </row>
    <row r="18" spans="7:7">
      <c r="G18" s="275"/>
    </row>
    <row r="19" spans="7:7">
      <c r="G19" s="275"/>
    </row>
    <row r="20" spans="7:7">
      <c r="G20" s="275"/>
    </row>
    <row r="21" spans="7:7">
      <c r="G21" s="275"/>
    </row>
    <row r="22" spans="7:7">
      <c r="G22" s="275"/>
    </row>
    <row r="23" spans="7:7">
      <c r="G23" s="275"/>
    </row>
    <row r="24" spans="7:7">
      <c r="G24" s="275"/>
    </row>
    <row r="25" spans="7:7">
      <c r="G25" s="275"/>
    </row>
    <row r="26" spans="7:7">
      <c r="G26" s="275"/>
    </row>
    <row r="27" spans="7:7">
      <c r="G27" s="275"/>
    </row>
  </sheetData>
  <customSheetViews>
    <customSheetView guid="{8DA78CF1-615A-4626-9893-6751995631A4}" topLeftCell="E1">
      <selection activeCell="K14" sqref="K14:L14"/>
      <pageMargins left="0.7" right="0.7" top="0.75" bottom="0.75" header="0.3" footer="0.3"/>
    </customSheetView>
    <customSheetView guid="{25FAB884-5E17-4008-8139-33D910C7DEFE}">
      <selection activeCell="L27" sqref="L27"/>
      <pageMargins left="0.7" right="0.7" top="0.75" bottom="0.75" header="0.3" footer="0.3"/>
    </customSheetView>
    <customSheetView guid="{687A4863-1825-4D63-B732-E76682E6DE4F}" showGridLines="0" topLeftCell="H1">
      <selection activeCell="H13" sqref="A13:XFD125"/>
      <pageMargins left="0.7" right="0.7" top="0.75" bottom="0.75" header="0.3" footer="0.3"/>
    </customSheetView>
    <customSheetView guid="{899D69CD-4B7E-42BC-9944-5BD922EB798C}">
      <selection activeCell="B8" sqref="B8"/>
      <pageMargins left="0.7" right="0.7" top="0.75" bottom="0.75" header="0.3" footer="0.3"/>
    </customSheetView>
    <customSheetView guid="{9AF4A83C-CF57-4B40-8A74-6A0EA6C2FE5C}">
      <selection activeCell="B27" sqref="B27"/>
      <pageMargins left="0.7" right="0.7" top="0.75" bottom="0.75" header="0.3" footer="0.3"/>
      <pageSetup paperSize="9" orientation="portrait" horizontalDpi="1200" verticalDpi="1200" r:id="rId1"/>
    </customSheetView>
    <customSheetView guid="{57267270-6A97-4850-9DB6-FE6B399379AA}" scale="110" topLeftCell="B3">
      <selection activeCell="F16" sqref="F16"/>
      <pageMargins left="0.7" right="0.7" top="0.75" bottom="0.75" header="0.3" footer="0.3"/>
      <pageSetup paperSize="9" orientation="portrait" horizontalDpi="1200" verticalDpi="1200" r:id="rId2"/>
    </customSheetView>
    <customSheetView guid="{12F8D032-8143-430B-8DFF-852E8796C402}" showGridLines="0">
      <selection activeCell="A3" sqref="A3"/>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98" customWidth="1"/>
    <col min="2" max="2" width="35.5703125" style="98" customWidth="1"/>
    <col min="3" max="4" width="11.140625" style="98" bestFit="1" customWidth="1"/>
    <col min="5" max="6" width="10.85546875" style="98" bestFit="1" customWidth="1"/>
    <col min="7" max="7" width="11" style="98" bestFit="1" customWidth="1"/>
    <col min="8" max="10" width="10" style="98" customWidth="1"/>
    <col min="11" max="11" width="11" style="98" bestFit="1" customWidth="1"/>
    <col min="12" max="16384" width="9.140625" style="98"/>
  </cols>
  <sheetData>
    <row r="1" spans="1:11">
      <c r="A1" s="97" t="s">
        <v>315</v>
      </c>
      <c r="B1" s="97" t="s">
        <v>316</v>
      </c>
    </row>
    <row r="2" spans="1:11" ht="43.5" customHeight="1" thickBot="1">
      <c r="A2" s="99" t="s">
        <v>329</v>
      </c>
      <c r="B2" s="99" t="s">
        <v>330</v>
      </c>
      <c r="C2" s="100" t="s">
        <v>115</v>
      </c>
      <c r="D2" s="100" t="s">
        <v>111</v>
      </c>
      <c r="E2" s="100" t="s">
        <v>116</v>
      </c>
      <c r="F2" s="100" t="s">
        <v>117</v>
      </c>
      <c r="G2" s="100" t="s">
        <v>118</v>
      </c>
      <c r="H2" s="100" t="s">
        <v>136</v>
      </c>
      <c r="I2" s="100" t="s">
        <v>137</v>
      </c>
      <c r="J2" s="100" t="s">
        <v>146</v>
      </c>
      <c r="K2" s="100" t="s">
        <v>155</v>
      </c>
    </row>
    <row r="3" spans="1:11">
      <c r="A3" s="101" t="s">
        <v>317</v>
      </c>
      <c r="B3" s="101" t="s">
        <v>318</v>
      </c>
      <c r="C3" s="102">
        <v>0</v>
      </c>
      <c r="D3" s="102">
        <v>0</v>
      </c>
      <c r="E3" s="102">
        <v>0</v>
      </c>
      <c r="F3" s="102">
        <v>0</v>
      </c>
      <c r="G3" s="102">
        <f>SUM(G4:G7)</f>
        <v>0</v>
      </c>
      <c r="H3" s="102">
        <f>SUM(H4:H7)</f>
        <v>0</v>
      </c>
      <c r="I3" s="102">
        <f>SUM(I4:I7)</f>
        <v>0</v>
      </c>
      <c r="J3" s="102">
        <f>SUM(J4:J7)</f>
        <v>0</v>
      </c>
      <c r="K3" s="102">
        <f>SUM(K4:K7)</f>
        <v>0</v>
      </c>
    </row>
    <row r="4" spans="1:11">
      <c r="A4" s="103" t="s">
        <v>331</v>
      </c>
      <c r="B4" s="103" t="s">
        <v>325</v>
      </c>
      <c r="C4" s="102"/>
      <c r="D4" s="102"/>
      <c r="E4" s="102"/>
      <c r="F4" s="102"/>
      <c r="G4" s="102">
        <v>0</v>
      </c>
      <c r="H4" s="102"/>
      <c r="I4" s="104"/>
      <c r="J4" s="102"/>
      <c r="K4" s="102">
        <v>0</v>
      </c>
    </row>
    <row r="5" spans="1:11">
      <c r="A5" s="103" t="s">
        <v>332</v>
      </c>
      <c r="B5" s="103" t="s">
        <v>326</v>
      </c>
      <c r="C5" s="102"/>
      <c r="D5" s="102"/>
      <c r="E5" s="102"/>
      <c r="F5" s="102"/>
      <c r="G5" s="102">
        <v>0</v>
      </c>
      <c r="H5" s="102"/>
      <c r="I5" s="102"/>
      <c r="J5" s="102"/>
      <c r="K5" s="102">
        <v>0</v>
      </c>
    </row>
    <row r="6" spans="1:11">
      <c r="A6" s="103" t="s">
        <v>333</v>
      </c>
      <c r="B6" s="103" t="s">
        <v>327</v>
      </c>
      <c r="C6" s="102"/>
      <c r="D6" s="102"/>
      <c r="E6" s="102"/>
      <c r="F6" s="102"/>
      <c r="G6" s="102">
        <v>0</v>
      </c>
      <c r="H6" s="102"/>
      <c r="I6" s="102"/>
      <c r="J6" s="102"/>
      <c r="K6" s="102">
        <v>0</v>
      </c>
    </row>
    <row r="7" spans="1:11">
      <c r="A7" s="103" t="s">
        <v>328</v>
      </c>
      <c r="B7" s="103" t="s">
        <v>328</v>
      </c>
      <c r="C7" s="102"/>
      <c r="D7" s="102"/>
      <c r="E7" s="102"/>
      <c r="F7" s="102"/>
      <c r="G7" s="102">
        <v>0</v>
      </c>
      <c r="H7" s="102"/>
      <c r="I7" s="102"/>
      <c r="J7" s="102"/>
      <c r="K7" s="102">
        <v>0</v>
      </c>
    </row>
    <row r="8" spans="1:11">
      <c r="A8" s="101" t="s">
        <v>319</v>
      </c>
      <c r="B8" s="101" t="s">
        <v>322</v>
      </c>
      <c r="C8" s="102">
        <v>-175632</v>
      </c>
      <c r="D8" s="102">
        <v>-118342</v>
      </c>
      <c r="E8" s="102">
        <v>-225510</v>
      </c>
      <c r="F8" s="102">
        <v>-214100</v>
      </c>
      <c r="G8" s="102">
        <f>SUM(G9:G12)</f>
        <v>-218758</v>
      </c>
      <c r="H8" s="102">
        <f>SUM(H9:H12)</f>
        <v>0</v>
      </c>
      <c r="I8" s="102">
        <f>SUM(I9:I12)</f>
        <v>0</v>
      </c>
      <c r="J8" s="102">
        <f>SUM(J9:J12)</f>
        <v>0</v>
      </c>
      <c r="K8" s="102">
        <f>SUM(K9:K12)</f>
        <v>-280118</v>
      </c>
    </row>
    <row r="9" spans="1:11" s="105" customFormat="1">
      <c r="A9" s="103" t="s">
        <v>331</v>
      </c>
      <c r="B9" s="103" t="s">
        <v>325</v>
      </c>
      <c r="C9" s="104"/>
      <c r="D9" s="104"/>
      <c r="E9" s="104"/>
      <c r="F9" s="104"/>
      <c r="G9" s="104">
        <v>-3021</v>
      </c>
      <c r="H9" s="104"/>
      <c r="I9" s="104"/>
      <c r="J9" s="104"/>
      <c r="K9" s="104">
        <v>-16561</v>
      </c>
    </row>
    <row r="10" spans="1:11" s="105" customFormat="1">
      <c r="A10" s="103" t="s">
        <v>332</v>
      </c>
      <c r="B10" s="103" t="s">
        <v>326</v>
      </c>
      <c r="C10" s="104"/>
      <c r="D10" s="104"/>
      <c r="E10" s="104"/>
      <c r="F10" s="104"/>
      <c r="G10" s="104">
        <v>26764</v>
      </c>
      <c r="H10" s="104"/>
      <c r="I10" s="104"/>
      <c r="J10" s="104"/>
      <c r="K10" s="104">
        <v>-47557</v>
      </c>
    </row>
    <row r="11" spans="1:11" s="105" customFormat="1">
      <c r="A11" s="103" t="s">
        <v>333</v>
      </c>
      <c r="B11" s="103" t="s">
        <v>327</v>
      </c>
      <c r="C11" s="104"/>
      <c r="D11" s="104"/>
      <c r="E11" s="104"/>
      <c r="F11" s="104"/>
      <c r="G11" s="104">
        <v>-252063</v>
      </c>
      <c r="H11" s="104"/>
      <c r="I11" s="104"/>
      <c r="J11" s="104"/>
      <c r="K11" s="104">
        <v>-244530</v>
      </c>
    </row>
    <row r="12" spans="1:11" s="105" customFormat="1">
      <c r="A12" s="103" t="s">
        <v>328</v>
      </c>
      <c r="B12" s="103" t="s">
        <v>328</v>
      </c>
      <c r="C12" s="104"/>
      <c r="D12" s="104"/>
      <c r="E12" s="104"/>
      <c r="F12" s="104"/>
      <c r="G12" s="104">
        <v>9562</v>
      </c>
      <c r="H12" s="104"/>
      <c r="I12" s="104"/>
      <c r="J12" s="104"/>
      <c r="K12" s="104">
        <v>28530</v>
      </c>
    </row>
    <row r="13" spans="1:11">
      <c r="A13" s="101" t="s">
        <v>320</v>
      </c>
      <c r="B13" s="101" t="s">
        <v>323</v>
      </c>
      <c r="C13" s="102">
        <v>31262</v>
      </c>
      <c r="D13" s="102">
        <v>15694</v>
      </c>
      <c r="E13" s="102">
        <v>-5906</v>
      </c>
      <c r="F13" s="102">
        <v>2484</v>
      </c>
      <c r="G13" s="102">
        <f>SUM(G14:G17)</f>
        <v>17680</v>
      </c>
      <c r="H13" s="102">
        <f>SUM(H14:H17)</f>
        <v>0</v>
      </c>
      <c r="I13" s="102">
        <f>SUM(I14:I17)</f>
        <v>0</v>
      </c>
      <c r="J13" s="102">
        <f>SUM(J14:J17)</f>
        <v>0</v>
      </c>
      <c r="K13" s="102">
        <f>SUM(K14:K17)</f>
        <v>7442</v>
      </c>
    </row>
    <row r="14" spans="1:11" s="105" customFormat="1">
      <c r="A14" s="103" t="s">
        <v>331</v>
      </c>
      <c r="B14" s="103" t="s">
        <v>325</v>
      </c>
      <c r="C14" s="104"/>
      <c r="D14" s="104"/>
      <c r="E14" s="104"/>
      <c r="F14" s="104"/>
      <c r="G14" s="104">
        <v>0</v>
      </c>
      <c r="H14" s="104"/>
      <c r="I14" s="104"/>
      <c r="J14" s="104"/>
      <c r="K14" s="104">
        <v>0</v>
      </c>
    </row>
    <row r="15" spans="1:11" s="105" customFormat="1">
      <c r="A15" s="103" t="s">
        <v>332</v>
      </c>
      <c r="B15" s="103" t="s">
        <v>326</v>
      </c>
      <c r="C15" s="104"/>
      <c r="D15" s="104"/>
      <c r="E15" s="104"/>
      <c r="F15" s="104"/>
      <c r="G15" s="104">
        <v>0</v>
      </c>
      <c r="H15" s="104"/>
      <c r="I15" s="104"/>
      <c r="J15" s="104"/>
      <c r="K15" s="104">
        <v>0</v>
      </c>
    </row>
    <row r="16" spans="1:11" s="105" customFormat="1">
      <c r="A16" s="103" t="s">
        <v>333</v>
      </c>
      <c r="B16" s="103" t="s">
        <v>327</v>
      </c>
      <c r="C16" s="104"/>
      <c r="D16" s="104"/>
      <c r="E16" s="104"/>
      <c r="F16" s="104"/>
      <c r="G16" s="104">
        <v>17680</v>
      </c>
      <c r="H16" s="104"/>
      <c r="I16" s="104"/>
      <c r="J16" s="104"/>
      <c r="K16" s="104">
        <v>7442</v>
      </c>
    </row>
    <row r="17" spans="1:11" s="105" customFormat="1">
      <c r="A17" s="103" t="s">
        <v>328</v>
      </c>
      <c r="B17" s="103" t="s">
        <v>328</v>
      </c>
      <c r="C17" s="104"/>
      <c r="D17" s="104"/>
      <c r="E17" s="104"/>
      <c r="F17" s="104"/>
      <c r="G17" s="104">
        <v>0</v>
      </c>
      <c r="H17" s="104"/>
      <c r="I17" s="104"/>
      <c r="J17" s="104"/>
      <c r="K17" s="104">
        <v>0</v>
      </c>
    </row>
    <row r="18" spans="1:11" ht="25.5">
      <c r="A18" s="106" t="s">
        <v>321</v>
      </c>
      <c r="B18" s="101" t="s">
        <v>324</v>
      </c>
      <c r="C18" s="102">
        <v>-1142</v>
      </c>
      <c r="D18" s="102">
        <v>2282</v>
      </c>
      <c r="E18" s="102">
        <v>-237</v>
      </c>
      <c r="F18" s="102">
        <v>-1326</v>
      </c>
      <c r="G18" s="102">
        <f>SUM(G19:G22)</f>
        <v>-2286</v>
      </c>
      <c r="H18" s="102">
        <f>SUM(H19:H22)</f>
        <v>0</v>
      </c>
      <c r="I18" s="102">
        <f>SUM(I19:I22)</f>
        <v>0</v>
      </c>
      <c r="J18" s="102">
        <f>SUM(J19:J22)</f>
        <v>0</v>
      </c>
      <c r="K18" s="102">
        <f>SUM(K19:K22)</f>
        <v>9988</v>
      </c>
    </row>
    <row r="19" spans="1:11" s="105" customFormat="1">
      <c r="A19" s="103" t="s">
        <v>331</v>
      </c>
      <c r="B19" s="103" t="s">
        <v>325</v>
      </c>
      <c r="C19" s="104"/>
      <c r="D19" s="104"/>
      <c r="E19" s="104"/>
      <c r="F19" s="104"/>
      <c r="G19" s="104">
        <v>-2540</v>
      </c>
      <c r="H19" s="104"/>
      <c r="I19" s="104"/>
      <c r="J19" s="104"/>
      <c r="K19" s="104">
        <v>2495</v>
      </c>
    </row>
    <row r="20" spans="1:11" s="105" customFormat="1">
      <c r="A20" s="103" t="s">
        <v>332</v>
      </c>
      <c r="B20" s="103" t="s">
        <v>326</v>
      </c>
      <c r="C20" s="104"/>
      <c r="D20" s="104"/>
      <c r="E20" s="104"/>
      <c r="F20" s="104"/>
      <c r="G20" s="104">
        <v>2111</v>
      </c>
      <c r="H20" s="104"/>
      <c r="I20" s="104"/>
      <c r="J20" s="104"/>
      <c r="K20" s="104">
        <v>2942</v>
      </c>
    </row>
    <row r="21" spans="1:11" s="105" customFormat="1">
      <c r="A21" s="103" t="s">
        <v>333</v>
      </c>
      <c r="B21" s="103" t="s">
        <v>327</v>
      </c>
      <c r="C21" s="104"/>
      <c r="D21" s="104"/>
      <c r="E21" s="104"/>
      <c r="F21" s="104"/>
      <c r="G21" s="104">
        <v>-1857</v>
      </c>
      <c r="H21" s="104"/>
      <c r="I21" s="104"/>
      <c r="J21" s="104"/>
      <c r="K21" s="104">
        <v>4551</v>
      </c>
    </row>
    <row r="22" spans="1:11" s="105" customFormat="1">
      <c r="A22" s="107" t="s">
        <v>328</v>
      </c>
      <c r="B22" s="107" t="s">
        <v>328</v>
      </c>
      <c r="C22" s="108"/>
      <c r="D22" s="108"/>
      <c r="E22" s="108"/>
      <c r="F22" s="108"/>
      <c r="G22" s="108">
        <v>0</v>
      </c>
      <c r="H22" s="108"/>
      <c r="I22" s="108"/>
      <c r="J22" s="108"/>
      <c r="K22" s="108">
        <v>0</v>
      </c>
    </row>
    <row r="23" spans="1:11" s="111" customFormat="1" ht="16.5" customHeight="1">
      <c r="A23" s="109" t="s">
        <v>58</v>
      </c>
      <c r="B23" s="109" t="s">
        <v>43</v>
      </c>
      <c r="C23" s="110">
        <f t="shared" ref="C23:K23" si="0">SUM(C3,C8,C13,C18)</f>
        <v>-145512</v>
      </c>
      <c r="D23" s="110">
        <f t="shared" si="0"/>
        <v>-100366</v>
      </c>
      <c r="E23" s="110">
        <f t="shared" si="0"/>
        <v>-231653</v>
      </c>
      <c r="F23" s="110">
        <f t="shared" si="0"/>
        <v>-212942</v>
      </c>
      <c r="G23" s="110">
        <f t="shared" si="0"/>
        <v>-203364</v>
      </c>
      <c r="H23" s="110">
        <f t="shared" si="0"/>
        <v>0</v>
      </c>
      <c r="I23" s="110">
        <f t="shared" si="0"/>
        <v>0</v>
      </c>
      <c r="J23" s="110">
        <f t="shared" si="0"/>
        <v>0</v>
      </c>
      <c r="K23" s="110">
        <f t="shared" si="0"/>
        <v>-262688</v>
      </c>
    </row>
    <row r="24" spans="1:11">
      <c r="C24" s="98" t="e">
        <f>#REF!-C23</f>
        <v>#REF!</v>
      </c>
      <c r="D24" s="98" t="e">
        <f>#REF!-D23</f>
        <v>#REF!</v>
      </c>
      <c r="E24" s="98" t="e">
        <f>#REF!-E23</f>
        <v>#REF!</v>
      </c>
      <c r="F24" s="98" t="e">
        <f>#REF!-F23</f>
        <v>#REF!</v>
      </c>
      <c r="G24" s="98" t="e">
        <f>#REF!-G23</f>
        <v>#REF!</v>
      </c>
      <c r="H24" s="98" t="e">
        <f>#REF!-H23</f>
        <v>#REF!</v>
      </c>
      <c r="I24" s="98" t="e">
        <f>#REF!-I23</f>
        <v>#REF!</v>
      </c>
      <c r="J24" s="98" t="e">
        <f>#REF!-J23</f>
        <v>#REF!</v>
      </c>
      <c r="K24" s="98" t="e">
        <f>#REF!-K23</f>
        <v>#REF!</v>
      </c>
    </row>
    <row r="34" spans="8:8">
      <c r="H34" s="98" t="s">
        <v>334</v>
      </c>
    </row>
  </sheetData>
  <customSheetViews>
    <customSheetView guid="{8DA78CF1-615A-4626-9893-6751995631A4}"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
  <sheetViews>
    <sheetView showGridLines="0" workbookViewId="0">
      <selection activeCell="A18" sqref="A18"/>
    </sheetView>
  </sheetViews>
  <sheetFormatPr defaultColWidth="9.140625" defaultRowHeight="15"/>
  <cols>
    <col min="1" max="1" width="3.85546875" style="115" customWidth="1"/>
    <col min="2" max="2" width="52.85546875" style="130" customWidth="1"/>
    <col min="3" max="3" width="53.85546875" style="130" customWidth="1"/>
    <col min="4" max="16" width="17.85546875" style="130" customWidth="1"/>
    <col min="18" max="16384" width="9.140625" style="115"/>
  </cols>
  <sheetData>
    <row r="1" spans="2:26" ht="26.25" thickBot="1">
      <c r="B1" s="112" t="s">
        <v>414</v>
      </c>
      <c r="C1" s="112" t="s">
        <v>430</v>
      </c>
      <c r="D1" s="114" t="s">
        <v>504</v>
      </c>
      <c r="E1" s="113" t="s">
        <v>503</v>
      </c>
      <c r="F1" s="113" t="s">
        <v>502</v>
      </c>
      <c r="G1" s="114" t="s">
        <v>603</v>
      </c>
      <c r="H1" s="114" t="s">
        <v>431</v>
      </c>
      <c r="I1" s="113" t="s">
        <v>450</v>
      </c>
      <c r="J1" s="113" t="s">
        <v>449</v>
      </c>
      <c r="K1" s="113" t="s">
        <v>448</v>
      </c>
      <c r="L1" s="113" t="s">
        <v>447</v>
      </c>
      <c r="M1" s="113" t="s">
        <v>601</v>
      </c>
      <c r="N1" s="113" t="s">
        <v>631</v>
      </c>
      <c r="O1" s="113" t="s">
        <v>668</v>
      </c>
      <c r="P1" s="113" t="s">
        <v>682</v>
      </c>
    </row>
    <row r="2" spans="2:26" ht="12.6" customHeight="1">
      <c r="B2" s="116" t="s">
        <v>415</v>
      </c>
      <c r="C2" s="128" t="s">
        <v>432</v>
      </c>
      <c r="D2" s="117">
        <v>0.46800000000000003</v>
      </c>
      <c r="E2" s="117">
        <v>0.44600000000000001</v>
      </c>
      <c r="F2" s="117">
        <v>0.435</v>
      </c>
      <c r="G2" s="117">
        <v>0.434</v>
      </c>
      <c r="H2" s="117">
        <v>0.48899999999999999</v>
      </c>
      <c r="I2" s="117">
        <v>0.45200000000000001</v>
      </c>
      <c r="J2" s="117">
        <v>0.45</v>
      </c>
      <c r="K2" s="117">
        <v>0.432</v>
      </c>
      <c r="L2" s="117">
        <v>0.55100000000000005</v>
      </c>
      <c r="M2" s="117">
        <v>0.48699999999999999</v>
      </c>
      <c r="N2" s="117">
        <v>0.45700000000000002</v>
      </c>
      <c r="O2" s="117">
        <v>0.47199999999999998</v>
      </c>
      <c r="P2" s="117">
        <v>0.56299999999999994</v>
      </c>
      <c r="Q2" s="294"/>
      <c r="R2" s="294"/>
      <c r="S2" s="294"/>
      <c r="T2" s="294"/>
      <c r="U2" s="294"/>
      <c r="V2" s="294"/>
      <c r="W2" s="294"/>
      <c r="X2" s="294"/>
      <c r="Y2" s="294"/>
      <c r="Z2" s="294"/>
    </row>
    <row r="3" spans="2:26" ht="12.6" customHeight="1">
      <c r="B3" s="118" t="s">
        <v>416</v>
      </c>
      <c r="C3" s="129" t="s">
        <v>433</v>
      </c>
      <c r="D3" s="119">
        <v>0.67800000000000005</v>
      </c>
      <c r="E3" s="119">
        <v>0.67200000000000004</v>
      </c>
      <c r="F3" s="119">
        <v>0.67700000000000005</v>
      </c>
      <c r="G3" s="119">
        <v>0.68</v>
      </c>
      <c r="H3" s="119">
        <v>0.7</v>
      </c>
      <c r="I3" s="119">
        <v>0.66800000000000004</v>
      </c>
      <c r="J3" s="119">
        <v>0.67600000000000005</v>
      </c>
      <c r="K3" s="119">
        <v>0.65900000000000003</v>
      </c>
      <c r="L3" s="119">
        <v>0.71699999999999997</v>
      </c>
      <c r="M3" s="119">
        <v>0.69799999999999995</v>
      </c>
      <c r="N3" s="119">
        <v>0.69699999999999995</v>
      </c>
      <c r="O3" s="119">
        <v>0.69499999999999995</v>
      </c>
      <c r="P3" s="119">
        <v>0.72799999999999998</v>
      </c>
      <c r="Q3" s="294"/>
      <c r="R3" s="294"/>
      <c r="S3" s="294"/>
      <c r="T3" s="294"/>
      <c r="U3" s="294"/>
      <c r="V3" s="294"/>
      <c r="W3" s="294"/>
      <c r="X3" s="294"/>
      <c r="Y3" s="294"/>
      <c r="Z3" s="294"/>
    </row>
    <row r="4" spans="2:26" ht="12.6" customHeight="1">
      <c r="B4" s="118" t="s">
        <v>417</v>
      </c>
      <c r="C4" s="129" t="s">
        <v>434</v>
      </c>
      <c r="D4" s="120">
        <v>3.7400000000000003E-2</v>
      </c>
      <c r="E4" s="120">
        <v>3.78E-2</v>
      </c>
      <c r="F4" s="120">
        <v>3.7999999999999999E-2</v>
      </c>
      <c r="G4" s="120">
        <v>3.8300000000000001E-2</v>
      </c>
      <c r="H4" s="120">
        <v>3.95E-2</v>
      </c>
      <c r="I4" s="120">
        <v>3.85E-2</v>
      </c>
      <c r="J4" s="120">
        <v>3.7699999999999997E-2</v>
      </c>
      <c r="K4" s="120">
        <v>3.6600000000000001E-2</v>
      </c>
      <c r="L4" s="120">
        <v>3.4799999999999998E-2</v>
      </c>
      <c r="M4" s="120">
        <v>3.4799999999999998E-2</v>
      </c>
      <c r="N4" s="120">
        <v>3.5000000000000003E-2</v>
      </c>
      <c r="O4" s="120">
        <v>3.4599999999999999E-2</v>
      </c>
      <c r="P4" s="120">
        <v>3.32E-2</v>
      </c>
      <c r="Q4" s="294"/>
      <c r="R4" s="294"/>
      <c r="S4" s="294"/>
      <c r="T4" s="294"/>
      <c r="U4" s="294"/>
      <c r="V4" s="294"/>
      <c r="W4" s="294"/>
      <c r="X4" s="294"/>
      <c r="Y4" s="294"/>
      <c r="Z4" s="294"/>
    </row>
    <row r="5" spans="2:26" ht="12.6" customHeight="1">
      <c r="B5" s="118" t="s">
        <v>418</v>
      </c>
      <c r="C5" s="129" t="s">
        <v>435</v>
      </c>
      <c r="D5" s="119">
        <v>0.25700000000000001</v>
      </c>
      <c r="E5" s="119">
        <v>0.255</v>
      </c>
      <c r="F5" s="119">
        <v>0.26</v>
      </c>
      <c r="G5" s="119">
        <v>0.25900000000000001</v>
      </c>
      <c r="H5" s="121">
        <v>0.25900000000000001</v>
      </c>
      <c r="I5" s="121">
        <v>0.25</v>
      </c>
      <c r="J5" s="121">
        <v>0.251</v>
      </c>
      <c r="K5" s="121">
        <v>0.23599999999999999</v>
      </c>
      <c r="L5" s="121">
        <v>0.23200000000000001</v>
      </c>
      <c r="M5" s="121">
        <v>0.22500000000000001</v>
      </c>
      <c r="N5" s="121">
        <v>0.224</v>
      </c>
      <c r="O5" s="121">
        <v>0.22500000000000001</v>
      </c>
      <c r="P5" s="121">
        <v>0.23899999999999999</v>
      </c>
      <c r="Q5" s="294"/>
      <c r="R5" s="294"/>
      <c r="S5" s="294"/>
      <c r="T5" s="294"/>
      <c r="U5" s="294"/>
      <c r="V5" s="294"/>
      <c r="W5" s="294"/>
      <c r="X5" s="294"/>
      <c r="Y5" s="294"/>
      <c r="Z5" s="294"/>
    </row>
    <row r="6" spans="2:26" ht="12.6" customHeight="1">
      <c r="B6" s="118" t="s">
        <v>419</v>
      </c>
      <c r="C6" s="129" t="s">
        <v>436</v>
      </c>
      <c r="D6" s="119">
        <v>0.95899999999999996</v>
      </c>
      <c r="E6" s="119">
        <v>0.96299999999999997</v>
      </c>
      <c r="F6" s="119">
        <v>0.95899999999999996</v>
      </c>
      <c r="G6" s="119">
        <v>0.96699999999999997</v>
      </c>
      <c r="H6" s="121">
        <v>0.96</v>
      </c>
      <c r="I6" s="121">
        <v>0.93600000000000005</v>
      </c>
      <c r="J6" s="121">
        <v>0.93500000000000005</v>
      </c>
      <c r="K6" s="121">
        <v>0.91900000000000004</v>
      </c>
      <c r="L6" s="121">
        <v>0.93899999999999995</v>
      </c>
      <c r="M6" s="119">
        <v>0.94</v>
      </c>
      <c r="N6" s="119">
        <v>0.95199999999999996</v>
      </c>
      <c r="O6" s="119">
        <v>0.91600000000000004</v>
      </c>
      <c r="P6" s="121">
        <v>0.93600000000000005</v>
      </c>
      <c r="Q6" s="294"/>
      <c r="R6" s="294"/>
      <c r="S6" s="294"/>
      <c r="T6" s="294"/>
      <c r="U6" s="294"/>
      <c r="V6" s="294"/>
      <c r="W6" s="294"/>
      <c r="X6" s="294"/>
      <c r="Y6" s="294"/>
      <c r="Z6" s="294"/>
    </row>
    <row r="7" spans="2:26" ht="12.6" customHeight="1">
      <c r="B7" s="118" t="s">
        <v>420</v>
      </c>
      <c r="C7" s="129" t="s">
        <v>437</v>
      </c>
      <c r="D7" s="119">
        <v>6.4000000000000001E-2</v>
      </c>
      <c r="E7" s="119">
        <v>5.8999999999999997E-2</v>
      </c>
      <c r="F7" s="119">
        <v>0.06</v>
      </c>
      <c r="G7" s="119">
        <v>5.8000000000000003E-2</v>
      </c>
      <c r="H7" s="121">
        <v>0.06</v>
      </c>
      <c r="I7" s="121">
        <v>5.8000000000000003E-2</v>
      </c>
      <c r="J7" s="121">
        <v>5.5E-2</v>
      </c>
      <c r="K7" s="121">
        <v>4.5999999999999999E-2</v>
      </c>
      <c r="L7" s="121">
        <v>4.8000000000000001E-2</v>
      </c>
      <c r="M7" s="119">
        <v>4.7E-2</v>
      </c>
      <c r="N7" s="119">
        <v>0.05</v>
      </c>
      <c r="O7" s="119">
        <v>5.1999999999999998E-2</v>
      </c>
      <c r="P7" s="121">
        <v>5.1999999999999998E-2</v>
      </c>
      <c r="Q7" s="294"/>
      <c r="R7" s="294"/>
      <c r="S7" s="294"/>
      <c r="T7" s="294"/>
      <c r="U7" s="294"/>
      <c r="V7" s="294"/>
      <c r="W7" s="294"/>
      <c r="X7" s="294"/>
      <c r="Y7" s="294"/>
      <c r="Z7" s="294"/>
    </row>
    <row r="8" spans="2:26" ht="12.6" customHeight="1">
      <c r="B8" s="118" t="s">
        <v>421</v>
      </c>
      <c r="C8" s="129" t="s">
        <v>438</v>
      </c>
      <c r="D8" s="119">
        <v>0.59199999999999997</v>
      </c>
      <c r="E8" s="119">
        <v>0.621</v>
      </c>
      <c r="F8" s="119">
        <v>0.628</v>
      </c>
      <c r="G8" s="119">
        <v>0.63100000000000001</v>
      </c>
      <c r="H8" s="121">
        <v>0.627</v>
      </c>
      <c r="I8" s="121">
        <v>0.63800000000000001</v>
      </c>
      <c r="J8" s="121">
        <v>0.63600000000000001</v>
      </c>
      <c r="K8" s="121">
        <v>0.50900000000000001</v>
      </c>
      <c r="L8" s="121">
        <v>0.52</v>
      </c>
      <c r="M8" s="119">
        <v>0.53600000000000003</v>
      </c>
      <c r="N8" s="119">
        <v>0.53400000000000003</v>
      </c>
      <c r="O8" s="119">
        <v>0.53800000000000003</v>
      </c>
      <c r="P8" s="121">
        <v>0.53900000000000003</v>
      </c>
      <c r="Q8" s="294"/>
      <c r="R8" s="294"/>
      <c r="S8" s="294"/>
      <c r="T8" s="294"/>
      <c r="U8" s="294"/>
      <c r="V8" s="294"/>
      <c r="W8" s="294"/>
      <c r="X8" s="294"/>
      <c r="Y8" s="294"/>
      <c r="Z8" s="294"/>
    </row>
    <row r="9" spans="2:26" ht="12.6" customHeight="1">
      <c r="B9" s="118" t="s">
        <v>422</v>
      </c>
      <c r="C9" s="129" t="s">
        <v>439</v>
      </c>
      <c r="D9" s="120">
        <v>7.3000000000000001E-3</v>
      </c>
      <c r="E9" s="120">
        <v>6.6E-3</v>
      </c>
      <c r="F9" s="120">
        <v>6.4000000000000003E-3</v>
      </c>
      <c r="G9" s="120">
        <v>6.3E-3</v>
      </c>
      <c r="H9" s="122">
        <v>6.6E-3</v>
      </c>
      <c r="I9" s="122">
        <v>7.9000000000000008E-3</v>
      </c>
      <c r="J9" s="122">
        <v>8.0000000000000002E-3</v>
      </c>
      <c r="K9" s="122">
        <v>8.6E-3</v>
      </c>
      <c r="L9" s="122">
        <v>8.0999999999999996E-3</v>
      </c>
      <c r="M9" s="120">
        <v>8.8000000000000005E-3</v>
      </c>
      <c r="N9" s="120">
        <v>9.1999999999999998E-3</v>
      </c>
      <c r="O9" s="120">
        <v>8.5000000000000006E-3</v>
      </c>
      <c r="P9" s="122">
        <v>9.5999999999999992E-3</v>
      </c>
      <c r="Q9" s="294"/>
      <c r="R9" s="294"/>
      <c r="S9" s="294"/>
      <c r="T9" s="294"/>
      <c r="U9" s="294"/>
      <c r="V9" s="294"/>
      <c r="W9" s="294"/>
      <c r="X9" s="294"/>
      <c r="Y9" s="294"/>
      <c r="Z9" s="294"/>
    </row>
    <row r="10" spans="2:26" ht="12.6" customHeight="1">
      <c r="B10" s="118" t="s">
        <v>423</v>
      </c>
      <c r="C10" s="129" t="s">
        <v>440</v>
      </c>
      <c r="D10" s="119">
        <v>0.115</v>
      </c>
      <c r="E10" s="119">
        <v>0.11</v>
      </c>
      <c r="F10" s="119">
        <v>0.11700000000000001</v>
      </c>
      <c r="G10" s="119">
        <v>0.121</v>
      </c>
      <c r="H10" s="121">
        <v>0.113</v>
      </c>
      <c r="I10" s="121">
        <v>0.113</v>
      </c>
      <c r="J10" s="121">
        <v>0.11</v>
      </c>
      <c r="K10" s="121">
        <v>0.11899999999999999</v>
      </c>
      <c r="L10" s="121">
        <v>0.104</v>
      </c>
      <c r="M10" s="119">
        <v>0.10100000000000001</v>
      </c>
      <c r="N10" s="119">
        <v>0.11</v>
      </c>
      <c r="O10" s="119">
        <v>9.7000000000000003E-2</v>
      </c>
      <c r="P10" s="121">
        <v>8.5000000000000006E-2</v>
      </c>
      <c r="Q10" s="294"/>
      <c r="R10" s="294"/>
      <c r="S10" s="294"/>
      <c r="T10" s="294"/>
      <c r="U10" s="294"/>
      <c r="V10" s="294"/>
      <c r="W10" s="294"/>
      <c r="X10" s="294"/>
      <c r="Y10" s="294"/>
      <c r="Z10" s="294"/>
    </row>
    <row r="11" spans="2:26" ht="12.6" customHeight="1">
      <c r="B11" s="118" t="s">
        <v>424</v>
      </c>
      <c r="C11" s="129" t="s">
        <v>441</v>
      </c>
      <c r="D11" s="119">
        <v>0.13300000000000001</v>
      </c>
      <c r="E11" s="119">
        <v>0.128</v>
      </c>
      <c r="F11" s="119">
        <v>0.13700000000000001</v>
      </c>
      <c r="G11" s="119">
        <v>0.14199999999999999</v>
      </c>
      <c r="H11" s="121">
        <v>0.13300000000000001</v>
      </c>
      <c r="I11" s="121">
        <v>0.13300000000000001</v>
      </c>
      <c r="J11" s="121">
        <v>0.13</v>
      </c>
      <c r="K11" s="121">
        <v>0.14199999999999999</v>
      </c>
      <c r="L11" s="121">
        <v>0.124</v>
      </c>
      <c r="M11" s="119">
        <v>0.121</v>
      </c>
      <c r="N11" s="119">
        <v>0.13200000000000001</v>
      </c>
      <c r="O11" s="119">
        <v>0.11700000000000001</v>
      </c>
      <c r="P11" s="121">
        <v>0.10100000000000001</v>
      </c>
      <c r="Q11" s="294"/>
      <c r="R11" s="294"/>
      <c r="S11" s="294"/>
      <c r="T11" s="294"/>
      <c r="U11" s="294"/>
      <c r="V11" s="294"/>
      <c r="W11" s="294"/>
      <c r="X11" s="294"/>
      <c r="Y11" s="294"/>
      <c r="Z11" s="294"/>
    </row>
    <row r="12" spans="2:26" ht="12.6" customHeight="1">
      <c r="B12" s="118" t="s">
        <v>425</v>
      </c>
      <c r="C12" s="129" t="s">
        <v>442</v>
      </c>
      <c r="D12" s="119">
        <v>1.4E-2</v>
      </c>
      <c r="E12" s="119">
        <v>1.2999999999999999E-2</v>
      </c>
      <c r="F12" s="119">
        <v>1.4E-2</v>
      </c>
      <c r="G12" s="119">
        <v>1.4E-2</v>
      </c>
      <c r="H12" s="121">
        <v>1.4E-2</v>
      </c>
      <c r="I12" s="121">
        <v>1.2999999999999999E-2</v>
      </c>
      <c r="J12" s="121">
        <v>1.2999999999999999E-2</v>
      </c>
      <c r="K12" s="121">
        <v>1.2999999999999999E-2</v>
      </c>
      <c r="L12" s="121">
        <v>1.0999999999999999E-2</v>
      </c>
      <c r="M12" s="119">
        <v>1.0999999999999999E-2</v>
      </c>
      <c r="N12" s="119">
        <v>1.2E-2</v>
      </c>
      <c r="O12" s="119">
        <v>0.01</v>
      </c>
      <c r="P12" s="121">
        <v>8.9999999999999993E-3</v>
      </c>
      <c r="Q12" s="294"/>
      <c r="R12" s="294"/>
      <c r="S12" s="294"/>
      <c r="T12" s="294"/>
      <c r="U12" s="294"/>
      <c r="V12" s="294"/>
      <c r="W12" s="294"/>
      <c r="X12" s="294"/>
      <c r="Y12" s="294"/>
      <c r="Z12" s="294"/>
    </row>
    <row r="13" spans="2:26" ht="12.6" customHeight="1">
      <c r="B13" s="118" t="s">
        <v>426</v>
      </c>
      <c r="C13" s="129" t="s">
        <v>443</v>
      </c>
      <c r="D13" s="120">
        <v>0.15670000000000001</v>
      </c>
      <c r="E13" s="120">
        <v>0.1651</v>
      </c>
      <c r="F13" s="120">
        <v>0.16900000000000001</v>
      </c>
      <c r="G13" s="120">
        <v>0.16689999999999999</v>
      </c>
      <c r="H13" s="122">
        <v>0.16669999999999999</v>
      </c>
      <c r="I13" s="122">
        <v>0.17780000000000001</v>
      </c>
      <c r="J13" s="122">
        <v>0.17610000000000001</v>
      </c>
      <c r="K13" s="122">
        <v>0.1598</v>
      </c>
      <c r="L13" s="122">
        <v>0.16470000000000001</v>
      </c>
      <c r="M13" s="120">
        <v>0.16259999999999999</v>
      </c>
      <c r="N13" s="120">
        <v>0.16139999999999999</v>
      </c>
      <c r="O13" s="120">
        <v>0.17069999999999999</v>
      </c>
      <c r="P13" s="122">
        <v>0.16789999999999999</v>
      </c>
      <c r="Q13" s="294"/>
      <c r="R13" s="294"/>
      <c r="S13" s="294"/>
      <c r="T13" s="294"/>
      <c r="U13" s="294"/>
      <c r="V13" s="294"/>
      <c r="W13" s="294"/>
      <c r="X13" s="294"/>
      <c r="Y13" s="294"/>
      <c r="Z13" s="294"/>
    </row>
    <row r="14" spans="2:26" ht="12.6" customHeight="1">
      <c r="B14" s="118" t="s">
        <v>427</v>
      </c>
      <c r="C14" s="129" t="s">
        <v>444</v>
      </c>
      <c r="D14" s="120">
        <v>0.14699999999999999</v>
      </c>
      <c r="E14" s="120">
        <v>0.15529999999999999</v>
      </c>
      <c r="F14" s="120">
        <v>0.15920000000000001</v>
      </c>
      <c r="G14" s="120">
        <v>0.15279999999999999</v>
      </c>
      <c r="H14" s="120">
        <v>0.15310000000000001</v>
      </c>
      <c r="I14" s="120">
        <v>0.15629999999999999</v>
      </c>
      <c r="J14" s="120">
        <v>0.15509999999999999</v>
      </c>
      <c r="K14" s="120">
        <v>0.1411</v>
      </c>
      <c r="L14" s="120">
        <v>0.14630000000000001</v>
      </c>
      <c r="M14" s="120">
        <v>0.14449999999999999</v>
      </c>
      <c r="N14" s="120">
        <v>0.1431</v>
      </c>
      <c r="O14" s="120">
        <v>0.15210000000000001</v>
      </c>
      <c r="P14" s="120">
        <v>0.14910000000000001</v>
      </c>
      <c r="Q14" s="294"/>
      <c r="R14" s="294"/>
      <c r="S14" s="294"/>
      <c r="T14" s="294"/>
      <c r="U14" s="294"/>
      <c r="V14" s="294"/>
      <c r="W14" s="294"/>
      <c r="X14" s="294"/>
      <c r="Y14" s="294"/>
      <c r="Z14" s="294"/>
    </row>
    <row r="15" spans="2:26" ht="12.6" customHeight="1">
      <c r="B15" s="118" t="s">
        <v>428</v>
      </c>
      <c r="C15" s="129" t="s">
        <v>445</v>
      </c>
      <c r="D15" s="123">
        <v>218.58</v>
      </c>
      <c r="E15" s="123">
        <v>220.65</v>
      </c>
      <c r="F15" s="123">
        <v>228</v>
      </c>
      <c r="G15" s="123">
        <v>234.86</v>
      </c>
      <c r="H15" s="123">
        <v>239.04</v>
      </c>
      <c r="I15" s="123">
        <v>241.21</v>
      </c>
      <c r="J15" s="123">
        <v>246.75</v>
      </c>
      <c r="K15" s="123">
        <v>260.51</v>
      </c>
      <c r="L15" s="123">
        <v>262.42</v>
      </c>
      <c r="M15" s="123">
        <v>250.07</v>
      </c>
      <c r="N15" s="123">
        <v>258.77999999999997</v>
      </c>
      <c r="O15" s="123">
        <v>264.27999999999997</v>
      </c>
      <c r="P15" s="123">
        <v>266.83999999999997</v>
      </c>
      <c r="Q15" s="294"/>
      <c r="R15" s="294"/>
      <c r="S15" s="294"/>
      <c r="T15" s="294"/>
      <c r="U15" s="294"/>
      <c r="V15" s="294"/>
      <c r="W15" s="294"/>
      <c r="X15" s="294"/>
      <c r="Y15" s="294"/>
      <c r="Z15" s="294"/>
    </row>
    <row r="16" spans="2:26" ht="13.5" customHeight="1" thickBot="1">
      <c r="B16" s="124" t="s">
        <v>429</v>
      </c>
      <c r="C16" s="124" t="s">
        <v>446</v>
      </c>
      <c r="D16" s="125">
        <v>4.5599999999999996</v>
      </c>
      <c r="E16" s="125">
        <v>11.09</v>
      </c>
      <c r="F16" s="125">
        <v>16.57</v>
      </c>
      <c r="G16" s="125">
        <v>22.15</v>
      </c>
      <c r="H16" s="125">
        <v>4.37</v>
      </c>
      <c r="I16" s="125">
        <v>10.85</v>
      </c>
      <c r="J16" s="125">
        <v>15.86</v>
      </c>
      <c r="K16" s="125">
        <v>23.7</v>
      </c>
      <c r="L16" s="125">
        <v>3.32</v>
      </c>
      <c r="M16" s="289">
        <v>9.16</v>
      </c>
      <c r="N16" s="289">
        <v>15.98</v>
      </c>
      <c r="O16" s="289">
        <v>20.95</v>
      </c>
      <c r="P16" s="125">
        <v>1.67</v>
      </c>
      <c r="Q16" s="294"/>
      <c r="R16" s="294"/>
      <c r="S16" s="294"/>
      <c r="T16" s="294"/>
      <c r="U16" s="294"/>
      <c r="V16" s="294"/>
      <c r="W16" s="294"/>
      <c r="X16" s="294"/>
      <c r="Y16" s="294"/>
      <c r="Z16" s="294"/>
    </row>
    <row r="17" spans="1:16" ht="13.5" customHeight="1">
      <c r="B17" s="126"/>
      <c r="C17" s="126"/>
      <c r="D17" s="127"/>
      <c r="E17" s="127"/>
      <c r="F17" s="127"/>
      <c r="G17" s="127"/>
      <c r="H17" s="127"/>
      <c r="I17" s="127"/>
      <c r="J17" s="127"/>
      <c r="K17" s="127"/>
      <c r="L17" s="127"/>
      <c r="M17" s="127"/>
      <c r="N17" s="127"/>
      <c r="O17" s="127"/>
      <c r="P17" s="127"/>
    </row>
    <row r="18" spans="1:16" ht="60" customHeight="1">
      <c r="A18" s="146" t="s">
        <v>451</v>
      </c>
      <c r="B18" s="245" t="s">
        <v>678</v>
      </c>
      <c r="C18" s="245" t="s">
        <v>679</v>
      </c>
      <c r="D18" s="115"/>
      <c r="G18" s="208"/>
      <c r="H18" s="208"/>
      <c r="I18" s="208"/>
      <c r="J18" s="208"/>
      <c r="K18" s="208"/>
      <c r="L18" s="208"/>
      <c r="M18" s="208"/>
      <c r="N18" s="208"/>
      <c r="O18" s="208"/>
      <c r="P18" s="208"/>
    </row>
    <row r="19" spans="1:16" ht="39">
      <c r="A19" s="146" t="s">
        <v>452</v>
      </c>
      <c r="B19" s="444" t="s">
        <v>680</v>
      </c>
      <c r="C19" s="416" t="s">
        <v>681</v>
      </c>
      <c r="I19" s="208"/>
      <c r="J19" s="208"/>
      <c r="K19" s="208"/>
      <c r="L19" s="208"/>
      <c r="M19" s="208"/>
      <c r="N19" s="208"/>
      <c r="O19" s="208"/>
      <c r="P19" s="208"/>
    </row>
    <row r="20" spans="1:16" ht="29.25">
      <c r="A20" s="146" t="s">
        <v>453</v>
      </c>
      <c r="B20" s="245" t="s">
        <v>669</v>
      </c>
      <c r="C20" s="416" t="s">
        <v>670</v>
      </c>
      <c r="I20" s="208"/>
      <c r="J20" s="208"/>
      <c r="K20" s="208"/>
      <c r="L20" s="208"/>
      <c r="M20" s="208"/>
      <c r="N20" s="208"/>
      <c r="O20" s="208"/>
      <c r="P20" s="208"/>
    </row>
    <row r="21" spans="1:16" ht="29.25">
      <c r="A21" s="146" t="s">
        <v>454</v>
      </c>
      <c r="B21" s="245" t="s">
        <v>570</v>
      </c>
      <c r="C21" s="416" t="s">
        <v>571</v>
      </c>
      <c r="I21" s="208"/>
      <c r="J21" s="208"/>
      <c r="K21" s="208"/>
      <c r="L21" s="208"/>
      <c r="M21" s="208"/>
      <c r="N21" s="208"/>
      <c r="O21" s="208"/>
      <c r="P21" s="208"/>
    </row>
    <row r="22" spans="1:16" ht="29.25">
      <c r="A22" s="146" t="s">
        <v>455</v>
      </c>
      <c r="B22" s="245" t="s">
        <v>456</v>
      </c>
      <c r="C22" s="416" t="s">
        <v>572</v>
      </c>
      <c r="D22" s="115"/>
      <c r="G22" s="208"/>
      <c r="H22" s="208"/>
      <c r="I22" s="208"/>
      <c r="J22" s="208"/>
      <c r="K22" s="208"/>
      <c r="L22" s="208"/>
      <c r="M22" s="208"/>
      <c r="N22" s="208"/>
      <c r="O22" s="208"/>
      <c r="P22" s="208"/>
    </row>
    <row r="23" spans="1:16" ht="48.75">
      <c r="A23" s="146" t="s">
        <v>457</v>
      </c>
      <c r="B23" s="245" t="s">
        <v>458</v>
      </c>
      <c r="C23" s="416" t="s">
        <v>573</v>
      </c>
      <c r="D23" s="115"/>
      <c r="G23" s="208"/>
      <c r="H23" s="208"/>
      <c r="I23" s="208"/>
      <c r="J23" s="208"/>
      <c r="K23" s="208"/>
      <c r="L23" s="208"/>
      <c r="M23" s="208"/>
      <c r="N23" s="208"/>
      <c r="O23" s="208"/>
      <c r="P23" s="208"/>
    </row>
    <row r="24" spans="1:16" ht="22.5" customHeight="1">
      <c r="A24" s="146" t="s">
        <v>459</v>
      </c>
      <c r="B24" s="245" t="s">
        <v>460</v>
      </c>
      <c r="C24" s="416" t="s">
        <v>574</v>
      </c>
      <c r="D24" s="115"/>
      <c r="G24" s="208"/>
      <c r="H24" s="208"/>
      <c r="I24" s="208"/>
      <c r="J24" s="208"/>
      <c r="K24" s="208"/>
      <c r="L24" s="208"/>
      <c r="M24" s="208"/>
      <c r="N24" s="208"/>
      <c r="O24" s="208"/>
      <c r="P24" s="208"/>
    </row>
    <row r="25" spans="1:16" ht="29.25">
      <c r="A25" s="146" t="s">
        <v>461</v>
      </c>
      <c r="B25" s="245" t="s">
        <v>462</v>
      </c>
      <c r="C25" s="416" t="s">
        <v>575</v>
      </c>
      <c r="D25" s="115"/>
      <c r="G25" s="208"/>
      <c r="H25" s="208"/>
      <c r="I25" s="208"/>
      <c r="J25" s="208"/>
      <c r="K25" s="208"/>
      <c r="L25" s="208"/>
      <c r="M25" s="208"/>
      <c r="N25" s="208"/>
      <c r="O25" s="208"/>
      <c r="P25" s="208"/>
    </row>
    <row r="26" spans="1:16" ht="19.5">
      <c r="A26" s="146" t="s">
        <v>463</v>
      </c>
      <c r="B26" s="245" t="s">
        <v>464</v>
      </c>
      <c r="C26" s="416" t="s">
        <v>576</v>
      </c>
      <c r="D26" s="115"/>
      <c r="G26" s="208"/>
      <c r="H26" s="208"/>
      <c r="I26" s="208"/>
      <c r="J26" s="208"/>
      <c r="K26" s="208"/>
      <c r="L26" s="208"/>
      <c r="M26" s="208"/>
      <c r="N26" s="208"/>
      <c r="O26" s="208"/>
      <c r="P26" s="208"/>
    </row>
    <row r="27" spans="1:16" ht="19.5">
      <c r="A27" s="146" t="s">
        <v>465</v>
      </c>
      <c r="B27" s="245" t="s">
        <v>671</v>
      </c>
      <c r="C27" s="416" t="s">
        <v>577</v>
      </c>
      <c r="D27" s="115"/>
      <c r="G27" s="208"/>
      <c r="H27" s="208"/>
      <c r="I27" s="208"/>
      <c r="J27" s="208"/>
      <c r="K27" s="208"/>
      <c r="L27" s="208"/>
      <c r="M27" s="208"/>
      <c r="N27" s="208"/>
      <c r="O27" s="208"/>
      <c r="P27" s="208"/>
    </row>
  </sheetData>
  <customSheetViews>
    <customSheetView guid="{8DA78CF1-615A-4626-9893-6751995631A4}" showGridLines="0">
      <selection activeCell="O20" sqref="O20"/>
      <pageMargins left="0.7" right="0.7" top="0.75" bottom="0.75" header="0.3" footer="0.3"/>
      <pageSetup paperSize="9" orientation="portrait" r:id="rId1"/>
    </customSheetView>
    <customSheetView guid="{25FAB884-5E17-4008-8139-33D910C7DEFE}">
      <selection activeCell="F20" sqref="F20"/>
      <pageMargins left="0.7" right="0.7" top="0.75" bottom="0.75" header="0.3" footer="0.3"/>
      <pageSetup paperSize="9" orientation="portrait" r:id="rId2"/>
    </customSheetView>
    <customSheetView guid="{687A4863-1825-4D63-B732-E76682E6DE4F}" showGridLines="0">
      <selection activeCell="B37" sqref="B37"/>
      <pageMargins left="0.7" right="0.7" top="0.75" bottom="0.75" header="0.3" footer="0.3"/>
      <pageSetup paperSize="9" orientation="portrait" r:id="rId3"/>
    </customSheetView>
    <customSheetView guid="{899D69CD-4B7E-42BC-9944-5BD922EB798C}">
      <selection activeCell="F20" sqref="F20"/>
      <pageMargins left="0.7" right="0.7" top="0.75" bottom="0.75" header="0.3" footer="0.3"/>
      <pageSetup paperSize="9" orientation="portrait" r:id="rId4"/>
    </customSheetView>
    <customSheetView guid="{9AF4A83C-CF57-4B40-8A74-6A0EA6C2FE5C}" showGridLines="0" topLeftCell="D1">
      <selection activeCell="K23" sqref="K23"/>
      <pageMargins left="0.7" right="0.7" top="0.75" bottom="0.75" header="0.3" footer="0.3"/>
      <pageSetup paperSize="9" orientation="portrait" r:id="rId5"/>
    </customSheetView>
    <customSheetView guid="{57267270-6A97-4850-9DB6-FE6B399379AA}" showGridLines="0">
      <selection activeCell="C27" sqref="C27"/>
      <pageMargins left="0.7" right="0.7" top="0.75" bottom="0.75" header="0.3" footer="0.3"/>
      <pageSetup paperSize="9" orientation="portrait" r:id="rId6"/>
    </customSheetView>
    <customSheetView guid="{12F8D032-8143-430B-8DFF-852E8796C402}" showGridLines="0" topLeftCell="A13">
      <selection activeCell="B18" sqref="B18"/>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6"/>
  <sheetViews>
    <sheetView showGridLines="0" topLeftCell="B1" workbookViewId="0">
      <selection activeCell="D24" sqref="D24"/>
    </sheetView>
  </sheetViews>
  <sheetFormatPr defaultRowHeight="15"/>
  <cols>
    <col min="1" max="1" width="56.140625" bestFit="1" customWidth="1"/>
    <col min="2" max="2" width="55" bestFit="1" customWidth="1"/>
    <col min="3" max="5" width="10.85546875" bestFit="1" customWidth="1"/>
    <col min="6" max="6" width="10.85546875" style="3" bestFit="1" customWidth="1"/>
    <col min="7" max="7" width="11" customWidth="1"/>
    <col min="8" max="8" width="9.85546875" bestFit="1" customWidth="1"/>
  </cols>
  <sheetData>
    <row r="2" spans="1:8" s="90" customFormat="1" ht="15.75" thickBot="1">
      <c r="A2" s="44" t="s">
        <v>561</v>
      </c>
      <c r="B2" s="44" t="s">
        <v>562</v>
      </c>
      <c r="C2" s="52" t="s">
        <v>172</v>
      </c>
      <c r="D2" s="52" t="s">
        <v>604</v>
      </c>
      <c r="E2" s="54" t="s">
        <v>605</v>
      </c>
      <c r="F2" s="54" t="s">
        <v>630</v>
      </c>
      <c r="G2" s="54" t="s">
        <v>666</v>
      </c>
      <c r="H2" s="54">
        <v>43921</v>
      </c>
    </row>
    <row r="3" spans="1:8" s="90" customFormat="1">
      <c r="A3" s="223" t="s">
        <v>563</v>
      </c>
      <c r="B3" s="223" t="s">
        <v>501</v>
      </c>
      <c r="C3" s="224"/>
      <c r="D3" s="224"/>
      <c r="E3" s="224"/>
      <c r="F3" s="224"/>
      <c r="G3" s="224"/>
      <c r="H3" s="224"/>
    </row>
    <row r="4" spans="1:8" s="90" customFormat="1">
      <c r="A4" s="225" t="s">
        <v>564</v>
      </c>
      <c r="B4" s="225" t="s">
        <v>178</v>
      </c>
      <c r="C4" s="226">
        <v>127863304</v>
      </c>
      <c r="D4" s="226">
        <v>128673847</v>
      </c>
      <c r="E4" s="226">
        <v>130272454</v>
      </c>
      <c r="F4" s="226">
        <v>132561589</v>
      </c>
      <c r="G4" s="226">
        <v>132377036</v>
      </c>
      <c r="H4" s="226">
        <v>136527701</v>
      </c>
    </row>
    <row r="5" spans="1:8" s="90" customFormat="1">
      <c r="A5" s="227" t="s">
        <v>565</v>
      </c>
      <c r="B5" s="227" t="s">
        <v>578</v>
      </c>
      <c r="C5" s="228">
        <v>-564638</v>
      </c>
      <c r="D5" s="228">
        <v>-557472</v>
      </c>
      <c r="E5" s="228">
        <v>-552330</v>
      </c>
      <c r="F5" s="228">
        <v>-574167</v>
      </c>
      <c r="G5" s="228">
        <v>-571396</v>
      </c>
      <c r="H5" s="228">
        <v>-561675</v>
      </c>
    </row>
    <row r="6" spans="1:8" s="90" customFormat="1">
      <c r="A6" s="229" t="s">
        <v>332</v>
      </c>
      <c r="B6" s="229" t="s">
        <v>326</v>
      </c>
      <c r="C6" s="230"/>
      <c r="D6" s="230"/>
      <c r="E6" s="230"/>
      <c r="F6" s="230"/>
      <c r="G6" s="230"/>
      <c r="H6" s="230"/>
    </row>
    <row r="7" spans="1:8" s="90" customFormat="1">
      <c r="A7" s="225" t="s">
        <v>564</v>
      </c>
      <c r="B7" s="225" t="s">
        <v>178</v>
      </c>
      <c r="C7" s="226">
        <v>5696092</v>
      </c>
      <c r="D7" s="226">
        <v>6093723</v>
      </c>
      <c r="E7" s="226">
        <v>6783875</v>
      </c>
      <c r="F7" s="226">
        <v>6863173</v>
      </c>
      <c r="G7" s="226">
        <v>6546106</v>
      </c>
      <c r="H7" s="226">
        <v>6762337</v>
      </c>
    </row>
    <row r="8" spans="1:8" s="90" customFormat="1">
      <c r="A8" s="227" t="s">
        <v>565</v>
      </c>
      <c r="B8" s="227" t="s">
        <v>578</v>
      </c>
      <c r="C8" s="228">
        <v>-530276</v>
      </c>
      <c r="D8" s="228">
        <v>-552727</v>
      </c>
      <c r="E8" s="228">
        <v>-615669</v>
      </c>
      <c r="F8" s="228">
        <v>-639951</v>
      </c>
      <c r="G8" s="228">
        <v>-582541</v>
      </c>
      <c r="H8" s="228">
        <v>-741693</v>
      </c>
    </row>
    <row r="9" spans="1:8" s="90" customFormat="1">
      <c r="A9" s="229" t="s">
        <v>333</v>
      </c>
      <c r="B9" s="229" t="s">
        <v>327</v>
      </c>
      <c r="C9" s="230"/>
      <c r="D9" s="230"/>
      <c r="E9" s="230"/>
      <c r="F9" s="230"/>
      <c r="G9" s="230"/>
      <c r="H9" s="230"/>
    </row>
    <row r="10" spans="1:8" s="90" customFormat="1">
      <c r="A10" s="225" t="s">
        <v>564</v>
      </c>
      <c r="B10" s="225" t="s">
        <v>178</v>
      </c>
      <c r="C10" s="226">
        <v>5703661</v>
      </c>
      <c r="D10" s="226">
        <v>6091077</v>
      </c>
      <c r="E10" s="226">
        <v>6095285</v>
      </c>
      <c r="F10" s="226">
        <v>6539299</v>
      </c>
      <c r="G10" s="226">
        <v>6834385</v>
      </c>
      <c r="H10" s="226">
        <v>7142136</v>
      </c>
    </row>
    <row r="11" spans="1:8" s="90" customFormat="1">
      <c r="A11" s="227" t="s">
        <v>565</v>
      </c>
      <c r="B11" s="227" t="s">
        <v>578</v>
      </c>
      <c r="C11" s="228">
        <v>-3236293</v>
      </c>
      <c r="D11" s="228">
        <v>-3480014</v>
      </c>
      <c r="E11" s="228">
        <v>-3562717</v>
      </c>
      <c r="F11" s="228">
        <v>-3751732</v>
      </c>
      <c r="G11" s="228">
        <v>-3886229</v>
      </c>
      <c r="H11" s="228">
        <v>-4043474</v>
      </c>
    </row>
    <row r="12" spans="1:8" s="90" customFormat="1">
      <c r="A12" s="229" t="s">
        <v>493</v>
      </c>
      <c r="B12" s="229" t="s">
        <v>493</v>
      </c>
      <c r="C12" s="230"/>
      <c r="D12" s="230"/>
      <c r="E12" s="230"/>
      <c r="F12" s="230"/>
      <c r="G12" s="230"/>
      <c r="H12" s="230"/>
    </row>
    <row r="13" spans="1:8" s="90" customFormat="1">
      <c r="A13" s="225" t="s">
        <v>564</v>
      </c>
      <c r="B13" s="225" t="s">
        <v>178</v>
      </c>
      <c r="C13" s="226">
        <v>764562</v>
      </c>
      <c r="D13" s="226">
        <v>738455</v>
      </c>
      <c r="E13" s="226">
        <v>720352</v>
      </c>
      <c r="F13" s="226">
        <v>768655</v>
      </c>
      <c r="G13" s="226">
        <v>769208</v>
      </c>
      <c r="H13" s="226">
        <v>756701</v>
      </c>
    </row>
    <row r="14" spans="1:8" s="90" customFormat="1" ht="15.75" thickBot="1">
      <c r="A14" s="231" t="s">
        <v>565</v>
      </c>
      <c r="B14" s="231" t="s">
        <v>578</v>
      </c>
      <c r="C14" s="232">
        <v>-53115</v>
      </c>
      <c r="D14" s="232">
        <v>-74297</v>
      </c>
      <c r="E14" s="232">
        <v>-89355</v>
      </c>
      <c r="F14" s="232">
        <v>-151498</v>
      </c>
      <c r="G14" s="232">
        <v>-204198</v>
      </c>
      <c r="H14" s="232">
        <v>-216716</v>
      </c>
    </row>
    <row r="15" spans="1:8" s="90" customFormat="1">
      <c r="A15" s="233" t="s">
        <v>566</v>
      </c>
      <c r="B15" s="233" t="s">
        <v>567</v>
      </c>
      <c r="C15" s="234">
        <v>140027619</v>
      </c>
      <c r="D15" s="234">
        <v>141597102</v>
      </c>
      <c r="E15" s="234">
        <v>143871966</v>
      </c>
      <c r="F15" s="234">
        <f>F13+F10+F7+F4</f>
        <v>146732716</v>
      </c>
      <c r="G15" s="234">
        <f>G13+G10+G7+G4</f>
        <v>146526735</v>
      </c>
      <c r="H15" s="234">
        <v>151188875</v>
      </c>
    </row>
    <row r="16" spans="1:8" s="90" customFormat="1">
      <c r="A16" s="235" t="s">
        <v>565</v>
      </c>
      <c r="B16" s="236" t="s">
        <v>579</v>
      </c>
      <c r="C16" s="237">
        <v>-4384322</v>
      </c>
      <c r="D16" s="237">
        <v>-4664510</v>
      </c>
      <c r="E16" s="237">
        <v>-4820071</v>
      </c>
      <c r="F16" s="237">
        <f>F14+F11+F8+F5</f>
        <v>-5117348</v>
      </c>
      <c r="G16" s="237">
        <f>G14+G11+G8+G5</f>
        <v>-5244364</v>
      </c>
      <c r="H16" s="237">
        <v>-5563558</v>
      </c>
    </row>
    <row r="17" spans="1:8" s="90" customFormat="1" ht="18" customHeight="1" thickBot="1">
      <c r="A17" s="238" t="s">
        <v>568</v>
      </c>
      <c r="B17" s="239" t="s">
        <v>569</v>
      </c>
      <c r="C17" s="240">
        <v>135643297</v>
      </c>
      <c r="D17" s="240">
        <v>136932592</v>
      </c>
      <c r="E17" s="240">
        <v>139051895</v>
      </c>
      <c r="F17" s="240">
        <f>SUM(F15:F16)</f>
        <v>141615368</v>
      </c>
      <c r="G17" s="240">
        <f>SUM(G15:G16)</f>
        <v>141282371</v>
      </c>
      <c r="H17" s="240">
        <v>145625317</v>
      </c>
    </row>
    <row r="22" spans="1:8">
      <c r="C22" s="3"/>
    </row>
    <row r="23" spans="1:8">
      <c r="C23" s="3"/>
    </row>
    <row r="24" spans="1:8">
      <c r="C24" s="3"/>
    </row>
    <row r="25" spans="1:8">
      <c r="C25" s="3"/>
    </row>
    <row r="26" spans="1:8">
      <c r="C26" s="3"/>
    </row>
  </sheetData>
  <customSheetViews>
    <customSheetView guid="{8DA78CF1-615A-4626-9893-6751995631A4}" fitToPage="1">
      <selection activeCell="E25" sqref="E25"/>
      <pageMargins left="0.7" right="0.7" top="0.75" bottom="0.75" header="0.3" footer="0.3"/>
      <pageSetup paperSize="9" scale="85" fitToHeight="0" orientation="landscape" r:id="rId1"/>
    </customSheetView>
    <customSheetView guid="{25FAB884-5E17-4008-8139-33D910C7DEFE}" fitToPage="1">
      <selection activeCell="G33" sqref="G33"/>
      <pageMargins left="0.7" right="0.7" top="0.75" bottom="0.75" header="0.3" footer="0.3"/>
      <pageSetup paperSize="9" scale="85" fitToHeight="0" orientation="landscape" r:id="rId2"/>
    </customSheetView>
    <customSheetView guid="{687A4863-1825-4D63-B732-E76682E6DE4F}" showGridLines="0">
      <selection activeCell="B25" sqref="B25"/>
      <pageMargins left="0.7" right="0.7" top="0.75" bottom="0.75" header="0.3" footer="0.3"/>
    </customSheetView>
    <customSheetView guid="{899D69CD-4B7E-42BC-9944-5BD922EB798C}" fitToPage="1">
      <selection activeCell="F16" sqref="F16"/>
      <pageMargins left="0.7" right="0.7" top="0.75" bottom="0.75" header="0.3" footer="0.3"/>
      <pageSetup paperSize="9" scale="85" fitToHeight="0" orientation="landscape" r:id="rId3"/>
    </customSheetView>
    <customSheetView guid="{9AF4A83C-CF57-4B40-8A74-6A0EA6C2FE5C}" showGridLines="0">
      <selection activeCell="B26" sqref="B26"/>
      <pageMargins left="0.7" right="0.7" top="0.75" bottom="0.75" header="0.3" footer="0.3"/>
    </customSheetView>
    <customSheetView guid="{57267270-6A97-4850-9DB6-FE6B399379AA}" showGridLines="0">
      <selection activeCell="B26" sqref="B26"/>
      <pageMargins left="0.7" right="0.7" top="0.75" bottom="0.75" header="0.3" footer="0.3"/>
    </customSheetView>
    <customSheetView guid="{12F8D032-8143-430B-8DFF-852E8796C402}" showGridLines="0">
      <selection activeCell="B24" sqref="B24"/>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2"/>
  <sheetViews>
    <sheetView showGridLines="0" topLeftCell="L1" workbookViewId="0">
      <selection activeCell="O13" sqref="O13"/>
    </sheetView>
  </sheetViews>
  <sheetFormatPr defaultColWidth="9.140625" defaultRowHeight="16.5"/>
  <cols>
    <col min="1" max="1" width="1.5703125" style="133" customWidth="1"/>
    <col min="2" max="2" width="4.42578125" style="133" customWidth="1"/>
    <col min="3" max="3" width="39.85546875" style="133" customWidth="1"/>
    <col min="4" max="4" width="38.140625" style="133" customWidth="1"/>
    <col min="5" max="5" width="6.85546875" style="133" bestFit="1" customWidth="1"/>
    <col min="6" max="6" width="6.85546875" style="133" customWidth="1"/>
    <col min="7" max="7" width="16.85546875" style="141" customWidth="1"/>
    <col min="8" max="10" width="16.85546875" style="133" customWidth="1"/>
    <col min="11" max="11" width="16.85546875" style="141" customWidth="1"/>
    <col min="12" max="19" width="16.85546875" style="133" customWidth="1"/>
    <col min="20" max="16384" width="9.140625" style="133"/>
  </cols>
  <sheetData>
    <row r="1" spans="3:28" ht="12" customHeight="1">
      <c r="C1" s="136"/>
      <c r="D1" s="136"/>
      <c r="E1" s="136"/>
      <c r="F1" s="136"/>
      <c r="G1" s="140"/>
      <c r="H1" s="140"/>
      <c r="I1" s="140"/>
      <c r="J1" s="140"/>
      <c r="K1" s="140"/>
      <c r="L1" s="140"/>
      <c r="M1" s="140"/>
      <c r="N1" s="140"/>
      <c r="O1" s="140"/>
      <c r="P1" s="140"/>
      <c r="Q1" s="140"/>
      <c r="R1" s="140"/>
      <c r="S1" s="140"/>
    </row>
    <row r="2" spans="3:28" ht="26.25" customHeight="1">
      <c r="C2" s="131" t="s">
        <v>468</v>
      </c>
      <c r="D2" s="131" t="s">
        <v>478</v>
      </c>
      <c r="E2" s="131"/>
      <c r="F2" s="131"/>
      <c r="G2" s="132"/>
      <c r="H2" s="131"/>
      <c r="I2" s="131"/>
      <c r="J2" s="131"/>
      <c r="K2" s="132"/>
      <c r="L2" s="131"/>
      <c r="M2" s="131"/>
      <c r="N2" s="131"/>
      <c r="O2" s="131"/>
      <c r="P2" s="131"/>
      <c r="Q2" s="131"/>
      <c r="R2" s="131"/>
      <c r="S2" s="131"/>
    </row>
    <row r="3" spans="3:28" ht="15.75" customHeight="1" thickBot="1">
      <c r="C3" s="134" t="s">
        <v>469</v>
      </c>
      <c r="D3" s="134" t="s">
        <v>479</v>
      </c>
      <c r="E3" s="134"/>
      <c r="F3" s="134"/>
      <c r="G3" s="220" t="s">
        <v>500</v>
      </c>
      <c r="H3" s="220" t="s">
        <v>166</v>
      </c>
      <c r="I3" s="220" t="s">
        <v>167</v>
      </c>
      <c r="J3" s="220" t="s">
        <v>489</v>
      </c>
      <c r="K3" s="220" t="s">
        <v>467</v>
      </c>
      <c r="L3" s="220" t="s">
        <v>170</v>
      </c>
      <c r="M3" s="220" t="s">
        <v>171</v>
      </c>
      <c r="N3" s="220" t="s">
        <v>488</v>
      </c>
      <c r="O3" s="220" t="s">
        <v>466</v>
      </c>
      <c r="P3" s="135" t="s">
        <v>602</v>
      </c>
      <c r="Q3" s="135" t="s">
        <v>632</v>
      </c>
      <c r="R3" s="135" t="s">
        <v>667</v>
      </c>
      <c r="S3" s="442">
        <v>43921</v>
      </c>
    </row>
    <row r="4" spans="3:28" ht="12" customHeight="1">
      <c r="C4" s="136" t="s">
        <v>584</v>
      </c>
      <c r="D4" s="136" t="s">
        <v>585</v>
      </c>
      <c r="E4" s="137" t="s">
        <v>494</v>
      </c>
      <c r="F4" s="137" t="s">
        <v>496</v>
      </c>
      <c r="G4" s="144">
        <v>3212</v>
      </c>
      <c r="H4" s="144">
        <v>3253</v>
      </c>
      <c r="I4" s="144">
        <v>3314</v>
      </c>
      <c r="J4" s="144">
        <v>3388</v>
      </c>
      <c r="K4" s="144">
        <v>3452</v>
      </c>
      <c r="L4" s="144">
        <v>3526</v>
      </c>
      <c r="M4" s="144">
        <v>3601</v>
      </c>
      <c r="N4" s="144">
        <v>4019</v>
      </c>
      <c r="O4" s="144">
        <v>4126</v>
      </c>
      <c r="P4" s="144">
        <v>4229</v>
      </c>
      <c r="Q4" s="144">
        <v>4293</v>
      </c>
      <c r="R4" s="144">
        <v>4424</v>
      </c>
      <c r="S4" s="144">
        <v>3988</v>
      </c>
      <c r="T4" s="295"/>
      <c r="U4" s="295"/>
      <c r="V4" s="295"/>
      <c r="W4" s="295"/>
      <c r="X4" s="295"/>
      <c r="Y4" s="295"/>
      <c r="Z4" s="295"/>
      <c r="AA4" s="295"/>
      <c r="AB4" s="295"/>
    </row>
    <row r="5" spans="3:28" ht="12" customHeight="1">
      <c r="C5" s="241" t="s">
        <v>582</v>
      </c>
      <c r="D5" s="136" t="s">
        <v>583</v>
      </c>
      <c r="E5" s="137" t="s">
        <v>495</v>
      </c>
      <c r="F5" s="137" t="s">
        <v>496</v>
      </c>
      <c r="G5" s="144">
        <v>2002</v>
      </c>
      <c r="H5" s="144">
        <v>2007</v>
      </c>
      <c r="I5" s="144">
        <v>2017</v>
      </c>
      <c r="J5" s="144">
        <v>2056</v>
      </c>
      <c r="K5" s="144">
        <v>2111</v>
      </c>
      <c r="L5" s="144">
        <v>2136</v>
      </c>
      <c r="M5" s="144">
        <v>2175</v>
      </c>
      <c r="N5" s="144">
        <v>2345</v>
      </c>
      <c r="O5" s="144">
        <v>2401</v>
      </c>
      <c r="P5" s="144">
        <v>2408</v>
      </c>
      <c r="Q5" s="144">
        <v>2459</v>
      </c>
      <c r="R5" s="144">
        <v>2510</v>
      </c>
      <c r="S5" s="144">
        <v>2607</v>
      </c>
      <c r="T5" s="295"/>
      <c r="U5" s="295"/>
      <c r="V5" s="295"/>
      <c r="W5" s="295"/>
      <c r="X5" s="295"/>
      <c r="Y5" s="295"/>
      <c r="Z5" s="295"/>
      <c r="AA5" s="295"/>
      <c r="AB5" s="295"/>
    </row>
    <row r="6" spans="3:28" ht="12" customHeight="1">
      <c r="C6" s="136" t="s">
        <v>592</v>
      </c>
      <c r="D6" s="136" t="s">
        <v>593</v>
      </c>
      <c r="E6" s="137" t="s">
        <v>495</v>
      </c>
      <c r="F6" s="137" t="s">
        <v>496</v>
      </c>
      <c r="G6" s="144">
        <v>909</v>
      </c>
      <c r="H6" s="144">
        <v>963</v>
      </c>
      <c r="I6" s="144">
        <v>1015</v>
      </c>
      <c r="J6" s="144">
        <v>1094</v>
      </c>
      <c r="K6" s="144">
        <v>1139</v>
      </c>
      <c r="L6" s="144">
        <v>1183</v>
      </c>
      <c r="M6" s="144">
        <v>1244</v>
      </c>
      <c r="N6" s="144">
        <v>1337</v>
      </c>
      <c r="O6" s="144">
        <v>1400</v>
      </c>
      <c r="P6" s="144">
        <v>1461</v>
      </c>
      <c r="Q6" s="144">
        <v>1527</v>
      </c>
      <c r="R6" s="144">
        <v>1577</v>
      </c>
      <c r="S6" s="144">
        <v>1647</v>
      </c>
      <c r="T6" s="295"/>
      <c r="U6" s="295"/>
      <c r="V6" s="295"/>
      <c r="W6" s="295"/>
      <c r="X6" s="295"/>
      <c r="Y6" s="295"/>
      <c r="Z6" s="295"/>
      <c r="AA6" s="295"/>
      <c r="AB6" s="295"/>
    </row>
    <row r="7" spans="3:28" ht="10.5" customHeight="1">
      <c r="C7" s="209" t="s">
        <v>470</v>
      </c>
      <c r="D7" s="209" t="s">
        <v>480</v>
      </c>
      <c r="E7" s="210" t="s">
        <v>495</v>
      </c>
      <c r="F7" s="210" t="s">
        <v>496</v>
      </c>
      <c r="G7" s="217">
        <v>3470</v>
      </c>
      <c r="H7" s="217">
        <v>3471</v>
      </c>
      <c r="I7" s="217">
        <v>3538</v>
      </c>
      <c r="J7" s="217">
        <v>3624</v>
      </c>
      <c r="K7" s="217">
        <v>3630</v>
      </c>
      <c r="L7" s="217">
        <v>3694</v>
      </c>
      <c r="M7" s="217">
        <v>3761</v>
      </c>
      <c r="N7" s="217">
        <v>3981</v>
      </c>
      <c r="O7" s="217">
        <v>4082</v>
      </c>
      <c r="P7" s="288">
        <v>4054</v>
      </c>
      <c r="Q7" s="288">
        <v>4136</v>
      </c>
      <c r="R7" s="288">
        <v>4163</v>
      </c>
      <c r="S7" s="288">
        <v>4214</v>
      </c>
      <c r="T7" s="295"/>
      <c r="U7" s="295"/>
      <c r="V7" s="295"/>
      <c r="W7" s="295"/>
      <c r="X7" s="295"/>
      <c r="Y7" s="295"/>
      <c r="Z7" s="295"/>
      <c r="AA7" s="295"/>
      <c r="AB7" s="295"/>
    </row>
    <row r="8" spans="3:28" ht="10.5" customHeight="1">
      <c r="C8" s="138" t="s">
        <v>471</v>
      </c>
      <c r="D8" s="138" t="s">
        <v>481</v>
      </c>
      <c r="E8" s="139" t="s">
        <v>494</v>
      </c>
      <c r="F8" s="139" t="s">
        <v>496</v>
      </c>
      <c r="G8" s="147">
        <v>1225</v>
      </c>
      <c r="H8" s="147">
        <v>1233</v>
      </c>
      <c r="I8" s="147">
        <v>1257</v>
      </c>
      <c r="J8" s="147">
        <v>1271</v>
      </c>
      <c r="K8" s="147">
        <v>1272</v>
      </c>
      <c r="L8" s="147">
        <v>1273</v>
      </c>
      <c r="M8" s="147">
        <v>1279</v>
      </c>
      <c r="N8" s="147">
        <v>1325</v>
      </c>
      <c r="O8" s="147">
        <v>1331</v>
      </c>
      <c r="P8" s="218">
        <v>1302</v>
      </c>
      <c r="Q8" s="218">
        <v>1289</v>
      </c>
      <c r="R8" s="218">
        <v>1270</v>
      </c>
      <c r="S8" s="218">
        <v>1243</v>
      </c>
      <c r="T8" s="295"/>
      <c r="U8" s="295"/>
      <c r="V8" s="295"/>
      <c r="W8" s="295"/>
      <c r="X8" s="295"/>
      <c r="Y8" s="295"/>
      <c r="Z8" s="295"/>
      <c r="AA8" s="295"/>
      <c r="AB8" s="295"/>
    </row>
    <row r="9" spans="3:28" ht="12" customHeight="1">
      <c r="C9" s="136" t="s">
        <v>472</v>
      </c>
      <c r="D9" s="136" t="s">
        <v>482</v>
      </c>
      <c r="E9" s="137" t="s">
        <v>494</v>
      </c>
      <c r="F9" s="137" t="s">
        <v>496</v>
      </c>
      <c r="G9" s="144">
        <v>6387</v>
      </c>
      <c r="H9" s="144">
        <v>6402</v>
      </c>
      <c r="I9" s="144">
        <v>6353</v>
      </c>
      <c r="J9" s="144">
        <v>6454</v>
      </c>
      <c r="K9" s="144">
        <v>6487</v>
      </c>
      <c r="L9" s="144">
        <v>6532</v>
      </c>
      <c r="M9" s="144">
        <v>6539</v>
      </c>
      <c r="N9" s="144">
        <v>6956</v>
      </c>
      <c r="O9" s="144">
        <v>6995</v>
      </c>
      <c r="P9" s="144">
        <v>7049</v>
      </c>
      <c r="Q9" s="144">
        <v>7151</v>
      </c>
      <c r="R9" s="144">
        <v>7247</v>
      </c>
      <c r="S9" s="144">
        <v>7215</v>
      </c>
      <c r="T9" s="295"/>
      <c r="U9" s="295"/>
      <c r="V9" s="295"/>
      <c r="W9" s="295"/>
      <c r="X9" s="295"/>
      <c r="Y9" s="295"/>
      <c r="Z9" s="295"/>
      <c r="AA9" s="295"/>
      <c r="AB9" s="295"/>
    </row>
    <row r="10" spans="3:28" ht="12" customHeight="1">
      <c r="C10" s="211" t="s">
        <v>497</v>
      </c>
      <c r="D10" s="211" t="s">
        <v>498</v>
      </c>
      <c r="E10" s="212" t="s">
        <v>494</v>
      </c>
      <c r="F10" s="212" t="s">
        <v>496</v>
      </c>
      <c r="G10" s="218">
        <v>3935</v>
      </c>
      <c r="H10" s="218">
        <v>3977</v>
      </c>
      <c r="I10" s="218">
        <v>3916</v>
      </c>
      <c r="J10" s="218">
        <v>3954</v>
      </c>
      <c r="K10" s="218">
        <v>3993</v>
      </c>
      <c r="L10" s="218">
        <v>4050</v>
      </c>
      <c r="M10" s="218">
        <v>4103</v>
      </c>
      <c r="N10" s="218">
        <v>4459</v>
      </c>
      <c r="O10" s="218">
        <v>4490</v>
      </c>
      <c r="P10" s="218">
        <v>4535</v>
      </c>
      <c r="Q10" s="218">
        <v>4598</v>
      </c>
      <c r="R10" s="218">
        <v>4643</v>
      </c>
      <c r="S10" s="218">
        <v>4720</v>
      </c>
      <c r="T10" s="295"/>
      <c r="U10" s="295"/>
      <c r="V10" s="295"/>
      <c r="W10" s="295"/>
      <c r="X10" s="295"/>
      <c r="Y10" s="295"/>
      <c r="Z10" s="295"/>
      <c r="AA10" s="295"/>
      <c r="AB10" s="295"/>
    </row>
    <row r="11" spans="3:28" ht="12" customHeight="1">
      <c r="C11" s="136" t="s">
        <v>473</v>
      </c>
      <c r="D11" s="136" t="s">
        <v>483</v>
      </c>
      <c r="E11" s="137" t="s">
        <v>474</v>
      </c>
      <c r="F11" s="137" t="s">
        <v>484</v>
      </c>
      <c r="G11" s="144">
        <v>792</v>
      </c>
      <c r="H11" s="144">
        <v>759</v>
      </c>
      <c r="I11" s="144">
        <v>752</v>
      </c>
      <c r="J11" s="144">
        <v>735</v>
      </c>
      <c r="K11" s="144">
        <v>720</v>
      </c>
      <c r="L11" s="144">
        <v>693</v>
      </c>
      <c r="M11" s="144">
        <v>673</v>
      </c>
      <c r="N11" s="144">
        <v>764</v>
      </c>
      <c r="O11" s="144">
        <v>723</v>
      </c>
      <c r="P11" s="144">
        <v>682</v>
      </c>
      <c r="Q11" s="144">
        <v>675</v>
      </c>
      <c r="R11" s="144">
        <v>665</v>
      </c>
      <c r="S11" s="144">
        <v>640</v>
      </c>
      <c r="T11" s="295"/>
      <c r="U11" s="295"/>
      <c r="V11" s="295"/>
      <c r="W11" s="295"/>
      <c r="X11" s="295"/>
      <c r="Y11" s="295"/>
      <c r="Z11" s="295"/>
      <c r="AA11" s="295"/>
      <c r="AB11" s="295"/>
    </row>
    <row r="12" spans="3:28" ht="12" customHeight="1">
      <c r="C12" s="136" t="s">
        <v>475</v>
      </c>
      <c r="D12" s="136" t="s">
        <v>485</v>
      </c>
      <c r="E12" s="137" t="s">
        <v>474</v>
      </c>
      <c r="F12" s="137" t="s">
        <v>484</v>
      </c>
      <c r="G12" s="144">
        <v>260</v>
      </c>
      <c r="H12" s="144">
        <v>265</v>
      </c>
      <c r="I12" s="144">
        <v>262</v>
      </c>
      <c r="J12" s="144">
        <v>262</v>
      </c>
      <c r="K12" s="144">
        <v>276</v>
      </c>
      <c r="L12" s="144">
        <v>281</v>
      </c>
      <c r="M12" s="144">
        <v>289</v>
      </c>
      <c r="N12" s="144">
        <v>293</v>
      </c>
      <c r="O12" s="144">
        <v>297</v>
      </c>
      <c r="P12" s="144">
        <v>306</v>
      </c>
      <c r="Q12" s="144">
        <v>310</v>
      </c>
      <c r="R12" s="144">
        <v>317</v>
      </c>
      <c r="S12" s="144">
        <v>327</v>
      </c>
      <c r="T12" s="295"/>
      <c r="U12" s="295"/>
      <c r="V12" s="295"/>
      <c r="W12" s="295"/>
      <c r="X12" s="295"/>
      <c r="Y12" s="295"/>
      <c r="Z12" s="295"/>
      <c r="AA12" s="295"/>
      <c r="AB12" s="295"/>
    </row>
    <row r="13" spans="3:28" ht="12" customHeight="1">
      <c r="C13" s="211" t="s">
        <v>490</v>
      </c>
      <c r="D13" s="211" t="s">
        <v>499</v>
      </c>
      <c r="E13" s="212" t="s">
        <v>491</v>
      </c>
      <c r="F13" s="212" t="s">
        <v>492</v>
      </c>
      <c r="G13" s="218">
        <v>1753</v>
      </c>
      <c r="H13" s="218">
        <v>1741</v>
      </c>
      <c r="I13" s="218">
        <v>1726</v>
      </c>
      <c r="J13" s="218">
        <v>1732</v>
      </c>
      <c r="K13" s="218">
        <v>1744</v>
      </c>
      <c r="L13" s="218">
        <v>1739</v>
      </c>
      <c r="M13" s="218">
        <v>1725</v>
      </c>
      <c r="N13" s="218">
        <v>1762</v>
      </c>
      <c r="O13" s="218">
        <v>1746</v>
      </c>
      <c r="P13" s="218">
        <v>1726</v>
      </c>
      <c r="Q13" s="218">
        <v>1716</v>
      </c>
      <c r="R13" s="218">
        <v>1700</v>
      </c>
      <c r="S13" s="218">
        <v>1697</v>
      </c>
      <c r="T13" s="295"/>
      <c r="U13" s="295"/>
      <c r="V13" s="295"/>
      <c r="W13" s="295"/>
      <c r="X13" s="295"/>
      <c r="Y13" s="295"/>
      <c r="Z13" s="295"/>
      <c r="AA13" s="295"/>
      <c r="AB13" s="295"/>
    </row>
    <row r="14" spans="3:28" ht="12" customHeight="1">
      <c r="C14" s="213" t="s">
        <v>476</v>
      </c>
      <c r="D14" s="214" t="s">
        <v>486</v>
      </c>
      <c r="E14" s="215" t="s">
        <v>477</v>
      </c>
      <c r="F14" s="216" t="s">
        <v>487</v>
      </c>
      <c r="G14" s="219">
        <v>14699</v>
      </c>
      <c r="H14" s="219">
        <v>14558</v>
      </c>
      <c r="I14" s="219">
        <v>14473</v>
      </c>
      <c r="J14" s="219">
        <v>14383</v>
      </c>
      <c r="K14" s="219">
        <v>14330</v>
      </c>
      <c r="L14" s="219">
        <v>14286</v>
      </c>
      <c r="M14" s="219">
        <v>14030</v>
      </c>
      <c r="N14" s="219">
        <v>15347</v>
      </c>
      <c r="O14" s="219">
        <v>14642</v>
      </c>
      <c r="P14" s="218">
        <v>14058</v>
      </c>
      <c r="Q14" s="218">
        <v>13630</v>
      </c>
      <c r="R14" s="218">
        <v>13642</v>
      </c>
      <c r="S14" s="218">
        <v>13383</v>
      </c>
      <c r="T14" s="295"/>
      <c r="U14" s="295"/>
      <c r="V14" s="295"/>
      <c r="W14" s="295"/>
      <c r="X14" s="295"/>
      <c r="Y14" s="295"/>
      <c r="Z14" s="295"/>
      <c r="AA14" s="295"/>
      <c r="AB14" s="295"/>
    </row>
    <row r="15" spans="3:28" ht="15.6" customHeight="1" thickBot="1">
      <c r="C15" s="134" t="s">
        <v>557</v>
      </c>
      <c r="D15" s="134" t="s">
        <v>558</v>
      </c>
      <c r="E15" s="134"/>
      <c r="F15" s="134"/>
      <c r="G15" s="220" t="s">
        <v>500</v>
      </c>
      <c r="H15" s="220" t="s">
        <v>166</v>
      </c>
      <c r="I15" s="220" t="s">
        <v>167</v>
      </c>
      <c r="J15" s="220" t="s">
        <v>489</v>
      </c>
      <c r="K15" s="220" t="s">
        <v>467</v>
      </c>
      <c r="L15" s="220" t="s">
        <v>170</v>
      </c>
      <c r="M15" s="220" t="s">
        <v>171</v>
      </c>
      <c r="N15" s="220" t="s">
        <v>488</v>
      </c>
      <c r="O15" s="220" t="s">
        <v>466</v>
      </c>
      <c r="P15" s="220" t="s">
        <v>602</v>
      </c>
      <c r="Q15" s="220" t="s">
        <v>632</v>
      </c>
      <c r="R15" s="220" t="s">
        <v>632</v>
      </c>
      <c r="S15" s="442">
        <v>43921</v>
      </c>
      <c r="T15" s="295"/>
      <c r="U15" s="295"/>
      <c r="V15" s="295"/>
      <c r="W15" s="295"/>
      <c r="X15" s="295"/>
      <c r="Y15" s="295"/>
      <c r="Z15" s="295"/>
      <c r="AA15" s="295"/>
      <c r="AB15" s="295"/>
    </row>
    <row r="16" spans="3:28" ht="12.95" customHeight="1">
      <c r="C16" s="143" t="s">
        <v>588</v>
      </c>
      <c r="D16" s="143" t="s">
        <v>589</v>
      </c>
      <c r="E16" s="139" t="s">
        <v>559</v>
      </c>
      <c r="F16" s="139" t="s">
        <v>560</v>
      </c>
      <c r="G16" s="147">
        <v>14019968</v>
      </c>
      <c r="H16" s="147">
        <v>14869743</v>
      </c>
      <c r="I16" s="147">
        <v>15566830</v>
      </c>
      <c r="J16" s="147">
        <v>15996843</v>
      </c>
      <c r="K16" s="147">
        <v>16431222</v>
      </c>
      <c r="L16" s="147">
        <v>16329736</v>
      </c>
      <c r="M16" s="147">
        <v>16199060</v>
      </c>
      <c r="N16" s="147">
        <v>15057490</v>
      </c>
      <c r="O16" s="147">
        <v>15380567</v>
      </c>
      <c r="P16" s="147">
        <v>15840643</v>
      </c>
      <c r="Q16" s="147">
        <v>16319225</v>
      </c>
      <c r="R16" s="147">
        <v>16919956</v>
      </c>
      <c r="S16" s="147">
        <v>12020262</v>
      </c>
      <c r="T16" s="295"/>
      <c r="U16" s="295"/>
      <c r="V16" s="295"/>
      <c r="W16" s="295"/>
      <c r="X16" s="295"/>
      <c r="Y16" s="295"/>
      <c r="Z16" s="295"/>
      <c r="AA16" s="295"/>
      <c r="AB16" s="295"/>
    </row>
    <row r="17" spans="1:19" ht="12" customHeight="1">
      <c r="C17" s="142"/>
      <c r="D17" s="142"/>
      <c r="E17" s="142"/>
      <c r="F17" s="142"/>
      <c r="G17" s="222"/>
      <c r="H17" s="222"/>
      <c r="I17" s="222"/>
      <c r="J17" s="222"/>
      <c r="K17" s="222"/>
      <c r="L17" s="222"/>
      <c r="M17" s="222"/>
      <c r="N17" s="222"/>
      <c r="O17" s="222"/>
      <c r="P17" s="222"/>
      <c r="Q17" s="222"/>
      <c r="R17" s="222"/>
      <c r="S17" s="222"/>
    </row>
    <row r="18" spans="1:19" ht="68.25">
      <c r="A18" s="242"/>
      <c r="B18" s="243" t="s">
        <v>581</v>
      </c>
      <c r="C18" s="443" t="s">
        <v>676</v>
      </c>
      <c r="D18" s="443" t="s">
        <v>677</v>
      </c>
      <c r="G18" s="221"/>
      <c r="H18" s="221"/>
      <c r="I18" s="221"/>
      <c r="J18" s="221"/>
      <c r="K18" s="221"/>
      <c r="L18" s="221"/>
      <c r="M18" s="221"/>
      <c r="N18" s="221"/>
      <c r="O18" s="221"/>
    </row>
    <row r="19" spans="1:19" ht="29.25">
      <c r="A19" s="242"/>
      <c r="B19" s="244" t="s">
        <v>580</v>
      </c>
      <c r="C19" s="443" t="s">
        <v>586</v>
      </c>
      <c r="D19" s="443" t="s">
        <v>587</v>
      </c>
      <c r="G19" s="221"/>
      <c r="H19" s="221"/>
      <c r="I19" s="221"/>
      <c r="J19" s="221"/>
      <c r="K19" s="221"/>
      <c r="L19" s="221"/>
      <c r="M19" s="221"/>
      <c r="N19" s="221"/>
      <c r="O19" s="221"/>
    </row>
    <row r="20" spans="1:19" ht="19.5">
      <c r="B20" s="244" t="s">
        <v>453</v>
      </c>
      <c r="C20" s="443" t="s">
        <v>590</v>
      </c>
      <c r="D20" s="443" t="s">
        <v>591</v>
      </c>
      <c r="G20" s="221"/>
      <c r="H20" s="221"/>
      <c r="I20" s="221"/>
      <c r="J20" s="221"/>
      <c r="K20" s="221"/>
      <c r="L20" s="221"/>
      <c r="M20" s="221"/>
      <c r="N20" s="221"/>
      <c r="O20" s="221"/>
    </row>
    <row r="21" spans="1:19" ht="12" customHeight="1">
      <c r="H21" s="145"/>
      <c r="K21" s="145"/>
      <c r="L21" s="145"/>
      <c r="N21" s="145"/>
      <c r="O21" s="145"/>
      <c r="P21" s="145"/>
      <c r="Q21" s="145"/>
      <c r="R21" s="145"/>
      <c r="S21" s="145"/>
    </row>
    <row r="22" spans="1:19" ht="12" customHeight="1">
      <c r="C22" s="136"/>
      <c r="D22" s="136"/>
      <c r="E22" s="137"/>
      <c r="F22" s="137"/>
      <c r="G22" s="144"/>
      <c r="H22" s="144"/>
      <c r="I22" s="144"/>
      <c r="J22" s="144"/>
      <c r="K22" s="144"/>
      <c r="L22" s="144"/>
      <c r="M22" s="144"/>
      <c r="N22" s="144"/>
      <c r="O22" s="144"/>
      <c r="P22" s="144"/>
      <c r="Q22" s="144"/>
      <c r="R22" s="144"/>
      <c r="S22" s="144"/>
    </row>
  </sheetData>
  <customSheetViews>
    <customSheetView guid="{8DA78CF1-615A-4626-9893-6751995631A4}" showGridLines="0" fitToPage="1" topLeftCell="B1">
      <selection activeCell="G18" sqref="G18"/>
      <pageMargins left="0.7" right="0.7" top="0.75" bottom="0.75" header="0.3" footer="0.3"/>
      <pageSetup paperSize="9" scale="37" fitToHeight="0" orientation="landscape" r:id="rId1"/>
    </customSheetView>
    <customSheetView guid="{25FAB884-5E17-4008-8139-33D910C7DEFE}" fitToPage="1">
      <selection activeCell="P14" sqref="P14"/>
      <pageMargins left="0.7" right="0.7" top="0.75" bottom="0.75" header="0.3" footer="0.3"/>
      <pageSetup paperSize="9" scale="37" fitToHeight="0" orientation="landscape" r:id="rId2"/>
    </customSheetView>
    <customSheetView guid="{687A4863-1825-4D63-B732-E76682E6DE4F}" showGridLines="0" fitToPage="1" topLeftCell="C1">
      <selection activeCell="H28" sqref="H28"/>
      <pageMargins left="0.7" right="0.7" top="0.75" bottom="0.75" header="0.3" footer="0.3"/>
      <pageSetup paperSize="9" scale="37" fitToHeight="0" orientation="landscape" r:id="rId3"/>
    </customSheetView>
    <customSheetView guid="{899D69CD-4B7E-42BC-9944-5BD922EB798C}" fitToPage="1">
      <selection activeCell="P14" sqref="P14"/>
      <pageMargins left="0.7" right="0.7" top="0.75" bottom="0.75" header="0.3" footer="0.3"/>
      <pageSetup paperSize="9" scale="37" fitToHeight="0" orientation="landscape" r:id="rId4"/>
    </customSheetView>
    <customSheetView guid="{9AF4A83C-CF57-4B40-8A74-6A0EA6C2FE5C}" showGridLines="0" fitToPage="1" topLeftCell="D1">
      <selection activeCell="L27" sqref="L27"/>
      <pageMargins left="0.7" right="0.7" top="0.75" bottom="0.75" header="0.3" footer="0.3"/>
      <pageSetup paperSize="9" scale="37" fitToHeight="0" orientation="landscape" r:id="rId5"/>
    </customSheetView>
    <customSheetView guid="{57267270-6A97-4850-9DB6-FE6B399379AA}" showGridLines="0" fitToPage="1" topLeftCell="B1">
      <selection activeCell="C32" sqref="C32"/>
      <pageMargins left="0.7" right="0.7" top="0.75" bottom="0.75" header="0.3" footer="0.3"/>
      <pageSetup paperSize="9" scale="37" fitToHeight="0" orientation="landscape" r:id="rId6"/>
    </customSheetView>
    <customSheetView guid="{12F8D032-8143-430B-8DFF-852E8796C402}" showGridLines="0" fitToPage="1" topLeftCell="B1">
      <selection activeCell="D20" sqref="D20"/>
      <pageMargins left="0.7" right="0.7" top="0.75" bottom="0.75" header="0.3" footer="0.3"/>
      <pageSetup paperSize="9" scale="37" fitToHeight="0" orientation="landscape" r:id="rId7"/>
    </customSheetView>
  </customSheetViews>
  <pageMargins left="0.7" right="0.7" top="0.75" bottom="0.75" header="0.3" footer="0.3"/>
  <pageSetup paperSize="9" scale="37" fitToHeight="0" orientation="landscape"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topLeftCell="I19" zoomScale="90" zoomScaleNormal="90" zoomScaleSheetLayoutView="90" workbookViewId="0">
      <selection activeCell="Q52" sqref="Q52"/>
    </sheetView>
  </sheetViews>
  <sheetFormatPr defaultColWidth="9.85546875" defaultRowHeight="14.25"/>
  <cols>
    <col min="1" max="1" width="5.140625" style="6" customWidth="1"/>
    <col min="2" max="2" width="57.42578125" style="6" customWidth="1"/>
    <col min="3" max="3" width="52.42578125" style="6" customWidth="1"/>
    <col min="4" max="17" width="13.42578125" style="6" customWidth="1"/>
    <col min="18" max="16384" width="9.85546875" style="6"/>
  </cols>
  <sheetData>
    <row r="1" spans="2:17" s="21" customFormat="1" ht="32.25" customHeight="1" thickBot="1">
      <c r="B1" s="4" t="s">
        <v>337</v>
      </c>
      <c r="C1" s="4" t="s">
        <v>316</v>
      </c>
      <c r="D1" s="257" t="s">
        <v>165</v>
      </c>
      <c r="E1" s="257" t="s">
        <v>166</v>
      </c>
      <c r="F1" s="257" t="s">
        <v>167</v>
      </c>
      <c r="G1" s="257" t="s">
        <v>168</v>
      </c>
      <c r="H1" s="332">
        <v>43101</v>
      </c>
      <c r="I1" s="257" t="s">
        <v>169</v>
      </c>
      <c r="J1" s="257" t="s">
        <v>170</v>
      </c>
      <c r="K1" s="257" t="s">
        <v>171</v>
      </c>
      <c r="L1" s="258">
        <v>43465</v>
      </c>
      <c r="M1" s="281">
        <v>43555</v>
      </c>
      <c r="N1" s="258">
        <v>43646</v>
      </c>
      <c r="O1" s="258">
        <v>43738</v>
      </c>
      <c r="P1" s="258">
        <v>43830</v>
      </c>
      <c r="Q1" s="332">
        <v>43921</v>
      </c>
    </row>
    <row r="2" spans="2:17" ht="15" customHeight="1">
      <c r="B2" s="22" t="s">
        <v>61</v>
      </c>
      <c r="C2" s="22" t="s">
        <v>16</v>
      </c>
    </row>
    <row r="3" spans="2:17" ht="15" customHeight="1">
      <c r="B3" s="8" t="s">
        <v>108</v>
      </c>
      <c r="C3" s="8" t="s">
        <v>47</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row>
    <row r="4" spans="2:17" ht="15" customHeight="1">
      <c r="B4" s="8" t="s">
        <v>62</v>
      </c>
      <c r="C4" s="8" t="s">
        <v>17</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row>
    <row r="5" spans="2:17" ht="15" customHeight="1">
      <c r="B5" s="8" t="s">
        <v>63</v>
      </c>
      <c r="C5" s="8" t="s">
        <v>18</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row>
    <row r="6" spans="2:17" ht="15" customHeight="1">
      <c r="B6" s="8" t="s">
        <v>129</v>
      </c>
      <c r="C6" s="8" t="s">
        <v>335</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row>
    <row r="7" spans="2:17" ht="15" customHeight="1">
      <c r="B7" s="8" t="s">
        <v>125</v>
      </c>
      <c r="C7" s="8" t="s">
        <v>127</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row>
    <row r="8" spans="2:17" ht="15" customHeight="1">
      <c r="B8" s="8" t="s">
        <v>147</v>
      </c>
      <c r="C8" s="8" t="s">
        <v>148</v>
      </c>
      <c r="D8" s="9">
        <v>0</v>
      </c>
      <c r="E8" s="9">
        <v>0</v>
      </c>
      <c r="F8" s="9">
        <v>0</v>
      </c>
      <c r="G8" s="9">
        <v>0</v>
      </c>
      <c r="H8" s="9">
        <v>0</v>
      </c>
      <c r="I8" s="9">
        <v>0</v>
      </c>
      <c r="J8" s="9">
        <v>0</v>
      </c>
      <c r="K8" s="9"/>
      <c r="L8" s="9">
        <v>366751</v>
      </c>
      <c r="M8" s="9">
        <v>392279</v>
      </c>
      <c r="N8" s="9">
        <v>419535</v>
      </c>
      <c r="O8" s="9">
        <v>984048</v>
      </c>
      <c r="P8" s="9">
        <v>923811</v>
      </c>
      <c r="Q8" s="9">
        <v>946418</v>
      </c>
    </row>
    <row r="9" spans="2:17" ht="15" customHeight="1">
      <c r="B9" s="8" t="s">
        <v>126</v>
      </c>
      <c r="C9" s="8" t="s">
        <v>128</v>
      </c>
      <c r="D9" s="9">
        <v>0</v>
      </c>
      <c r="E9" s="9">
        <v>0</v>
      </c>
      <c r="F9" s="9">
        <v>0</v>
      </c>
      <c r="G9" s="9">
        <v>0</v>
      </c>
      <c r="H9" s="9">
        <v>1595372</v>
      </c>
      <c r="I9" s="9">
        <v>1500562</v>
      </c>
      <c r="J9" s="9">
        <v>1488469</v>
      </c>
      <c r="K9" s="9">
        <v>1462471</v>
      </c>
      <c r="L9" s="9">
        <v>1450330</v>
      </c>
      <c r="M9" s="9">
        <v>1342272</v>
      </c>
      <c r="N9" s="9">
        <v>1254273</v>
      </c>
      <c r="O9" s="9">
        <v>1225970</v>
      </c>
      <c r="P9" s="9">
        <v>1196447</v>
      </c>
      <c r="Q9" s="9">
        <v>1101175</v>
      </c>
    </row>
    <row r="10" spans="2:17" ht="15" customHeight="1">
      <c r="B10" s="8" t="s">
        <v>103</v>
      </c>
      <c r="C10" s="8" t="s">
        <v>104</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c r="Q10" s="9">
        <v>1160328</v>
      </c>
    </row>
    <row r="11" spans="2:17" ht="15" customHeight="1">
      <c r="B11" s="8" t="s">
        <v>107</v>
      </c>
      <c r="C11" s="8" t="s">
        <v>263</v>
      </c>
      <c r="D11" s="9">
        <v>25090751</v>
      </c>
      <c r="E11" s="9">
        <v>25072507</v>
      </c>
      <c r="F11" s="9">
        <v>25926495</v>
      </c>
      <c r="G11" s="9">
        <v>26905088</v>
      </c>
      <c r="H11" s="9"/>
      <c r="I11" s="9">
        <v>0</v>
      </c>
      <c r="J11" s="9">
        <v>0</v>
      </c>
      <c r="K11" s="9">
        <v>0</v>
      </c>
      <c r="L11" s="9">
        <v>0</v>
      </c>
      <c r="M11" s="9">
        <v>0</v>
      </c>
      <c r="N11" s="9">
        <v>0</v>
      </c>
      <c r="O11" s="9">
        <v>0</v>
      </c>
      <c r="P11" s="9">
        <v>0</v>
      </c>
      <c r="Q11" s="9">
        <v>0</v>
      </c>
    </row>
    <row r="12" spans="2:17" ht="15" customHeight="1">
      <c r="B12" s="8" t="s">
        <v>130</v>
      </c>
      <c r="C12" s="8" t="s">
        <v>131</v>
      </c>
      <c r="D12" s="9">
        <v>0</v>
      </c>
      <c r="E12" s="9">
        <v>0</v>
      </c>
      <c r="F12" s="9">
        <v>0</v>
      </c>
      <c r="G12" s="9">
        <v>0</v>
      </c>
      <c r="H12" s="9">
        <v>26889994</v>
      </c>
      <c r="I12" s="9">
        <v>27661682</v>
      </c>
      <c r="J12" s="9">
        <v>33527451</v>
      </c>
      <c r="K12" s="9">
        <v>33986072</v>
      </c>
      <c r="L12" s="9">
        <v>37844506</v>
      </c>
      <c r="M12" s="9">
        <v>37976558</v>
      </c>
      <c r="N12" s="9">
        <v>38081452</v>
      </c>
      <c r="O12" s="9">
        <v>37581667</v>
      </c>
      <c r="P12" s="9">
        <v>41328134</v>
      </c>
      <c r="Q12" s="9">
        <v>41193093</v>
      </c>
    </row>
    <row r="13" spans="2:17" ht="29.45" customHeight="1">
      <c r="B13" s="8" t="s">
        <v>163</v>
      </c>
      <c r="C13" s="8" t="s">
        <v>264</v>
      </c>
      <c r="D13" s="9">
        <v>0</v>
      </c>
      <c r="E13" s="9">
        <v>0</v>
      </c>
      <c r="F13" s="9">
        <v>0</v>
      </c>
      <c r="G13" s="9">
        <v>0</v>
      </c>
      <c r="H13" s="9">
        <v>25984209</v>
      </c>
      <c r="I13" s="9">
        <v>26750860</v>
      </c>
      <c r="J13" s="9">
        <v>32565132</v>
      </c>
      <c r="K13" s="9">
        <v>33013402</v>
      </c>
      <c r="L13" s="9">
        <v>36886457</v>
      </c>
      <c r="M13" s="9">
        <v>36994963</v>
      </c>
      <c r="N13" s="9">
        <v>37097116</v>
      </c>
      <c r="O13" s="9">
        <v>36585574</v>
      </c>
      <c r="P13" s="9">
        <v>40248937</v>
      </c>
      <c r="Q13" s="9">
        <v>40130536</v>
      </c>
    </row>
    <row r="14" spans="2:17" ht="27" customHeight="1">
      <c r="B14" s="8" t="s">
        <v>145</v>
      </c>
      <c r="C14" s="8" t="s">
        <v>265</v>
      </c>
      <c r="D14" s="9">
        <v>0</v>
      </c>
      <c r="E14" s="9">
        <v>0</v>
      </c>
      <c r="F14" s="9">
        <v>0</v>
      </c>
      <c r="G14" s="9">
        <v>0</v>
      </c>
      <c r="H14" s="9">
        <v>93165</v>
      </c>
      <c r="I14" s="9">
        <v>99238</v>
      </c>
      <c r="J14" s="9">
        <v>118746</v>
      </c>
      <c r="K14" s="9">
        <v>131330</v>
      </c>
      <c r="L14" s="9">
        <v>136511</v>
      </c>
      <c r="M14" s="9">
        <v>163878</v>
      </c>
      <c r="N14" s="9">
        <v>177035</v>
      </c>
      <c r="O14" s="9">
        <v>187335</v>
      </c>
      <c r="P14" s="9">
        <v>194285</v>
      </c>
      <c r="Q14" s="9">
        <v>181321</v>
      </c>
    </row>
    <row r="15" spans="2:17" ht="27" customHeight="1">
      <c r="B15" s="8" t="s">
        <v>164</v>
      </c>
      <c r="C15" s="8" t="s">
        <v>266</v>
      </c>
      <c r="D15" s="9">
        <v>0</v>
      </c>
      <c r="E15" s="9">
        <v>0</v>
      </c>
      <c r="F15" s="9">
        <v>0</v>
      </c>
      <c r="G15" s="9">
        <v>0</v>
      </c>
      <c r="H15" s="9">
        <v>812620</v>
      </c>
      <c r="I15" s="9">
        <v>811584</v>
      </c>
      <c r="J15" s="9">
        <v>843573</v>
      </c>
      <c r="K15" s="9">
        <v>841340</v>
      </c>
      <c r="L15" s="9">
        <v>821538</v>
      </c>
      <c r="M15" s="9">
        <v>817717</v>
      </c>
      <c r="N15" s="9">
        <v>807301</v>
      </c>
      <c r="O15" s="9">
        <v>808758</v>
      </c>
      <c r="P15" s="9">
        <v>884912</v>
      </c>
      <c r="Q15" s="9">
        <v>881236</v>
      </c>
    </row>
    <row r="16" spans="2:17" ht="15" customHeight="1">
      <c r="B16" s="8" t="s">
        <v>636</v>
      </c>
      <c r="C16" s="8" t="s">
        <v>637</v>
      </c>
      <c r="D16" s="9">
        <v>1551683</v>
      </c>
      <c r="E16" s="9">
        <v>3255921</v>
      </c>
      <c r="F16" s="9">
        <v>1970708</v>
      </c>
      <c r="G16" s="9">
        <v>2385727</v>
      </c>
      <c r="H16" s="9">
        <v>2385727</v>
      </c>
      <c r="I16" s="9">
        <v>2607112</v>
      </c>
      <c r="J16" s="9">
        <v>1638155</v>
      </c>
      <c r="K16" s="9">
        <v>2746983</v>
      </c>
      <c r="L16" s="9">
        <v>1708744</v>
      </c>
      <c r="M16" s="9">
        <v>1601898</v>
      </c>
      <c r="N16" s="9">
        <v>1216615</v>
      </c>
      <c r="O16" s="9">
        <v>1167517</v>
      </c>
      <c r="P16" s="9">
        <v>1089558</v>
      </c>
      <c r="Q16" s="9">
        <v>1152234</v>
      </c>
    </row>
    <row r="17" spans="2:17" ht="15" customHeight="1">
      <c r="B17" s="8" t="s">
        <v>143</v>
      </c>
      <c r="C17" s="8" t="s">
        <v>144</v>
      </c>
      <c r="D17" s="9">
        <v>880163</v>
      </c>
      <c r="E17" s="9">
        <v>853327</v>
      </c>
      <c r="F17" s="9">
        <v>868482</v>
      </c>
      <c r="G17" s="9">
        <v>889372</v>
      </c>
      <c r="H17" s="9">
        <v>889372</v>
      </c>
      <c r="I17" s="9">
        <v>901864</v>
      </c>
      <c r="J17" s="9">
        <v>855457</v>
      </c>
      <c r="K17" s="9">
        <v>871776</v>
      </c>
      <c r="L17" s="9">
        <v>891952</v>
      </c>
      <c r="M17" s="9">
        <v>906884</v>
      </c>
      <c r="N17" s="9">
        <v>865227</v>
      </c>
      <c r="O17" s="9">
        <v>885208</v>
      </c>
      <c r="P17" s="9">
        <v>903113</v>
      </c>
      <c r="Q17" s="9">
        <v>920752</v>
      </c>
    </row>
    <row r="18" spans="2:17" ht="15" customHeight="1">
      <c r="B18" s="8" t="s">
        <v>64</v>
      </c>
      <c r="C18" s="8" t="s">
        <v>20</v>
      </c>
      <c r="D18" s="9">
        <v>452759</v>
      </c>
      <c r="E18" s="9">
        <v>436761</v>
      </c>
      <c r="F18" s="9">
        <v>430607</v>
      </c>
      <c r="G18" s="9">
        <v>490327</v>
      </c>
      <c r="H18" s="9">
        <v>490327</v>
      </c>
      <c r="I18" s="9">
        <v>486567</v>
      </c>
      <c r="J18" s="9">
        <v>495572</v>
      </c>
      <c r="K18" s="9">
        <v>526149</v>
      </c>
      <c r="L18" s="9">
        <v>819409</v>
      </c>
      <c r="M18" s="9">
        <v>773264</v>
      </c>
      <c r="N18" s="9">
        <v>742302</v>
      </c>
      <c r="O18" s="9">
        <v>734570</v>
      </c>
      <c r="P18" s="9">
        <v>772117</v>
      </c>
      <c r="Q18" s="9">
        <v>728938</v>
      </c>
    </row>
    <row r="19" spans="2:17" ht="15" customHeight="1">
      <c r="B19" s="8" t="s">
        <v>65</v>
      </c>
      <c r="C19" s="8" t="s">
        <v>46</v>
      </c>
      <c r="D19" s="9">
        <v>1688516</v>
      </c>
      <c r="E19" s="9">
        <v>1688516</v>
      </c>
      <c r="F19" s="9">
        <v>1712056</v>
      </c>
      <c r="G19" s="9">
        <v>1712056</v>
      </c>
      <c r="H19" s="9">
        <v>1712056</v>
      </c>
      <c r="I19" s="9">
        <v>1712056</v>
      </c>
      <c r="J19" s="9">
        <v>1712056</v>
      </c>
      <c r="K19" s="9">
        <v>1712056</v>
      </c>
      <c r="L19" s="9">
        <v>1712056</v>
      </c>
      <c r="M19" s="9">
        <v>1712056</v>
      </c>
      <c r="N19" s="9">
        <v>1712056</v>
      </c>
      <c r="O19" s="9">
        <v>1712056</v>
      </c>
      <c r="P19" s="9">
        <v>1712056</v>
      </c>
      <c r="Q19" s="9">
        <v>1712056</v>
      </c>
    </row>
    <row r="20" spans="2:17" ht="15" customHeight="1">
      <c r="B20" s="8" t="s">
        <v>66</v>
      </c>
      <c r="C20" s="8" t="s">
        <v>21</v>
      </c>
      <c r="D20" s="9">
        <v>858934</v>
      </c>
      <c r="E20" s="9">
        <v>858046</v>
      </c>
      <c r="F20" s="9">
        <v>857240</v>
      </c>
      <c r="G20" s="9">
        <v>930717</v>
      </c>
      <c r="H20" s="9">
        <v>930717</v>
      </c>
      <c r="I20" s="9">
        <v>898332</v>
      </c>
      <c r="J20" s="9">
        <v>900490</v>
      </c>
      <c r="K20" s="9">
        <v>918828</v>
      </c>
      <c r="L20" s="9">
        <v>986384</v>
      </c>
      <c r="M20" s="9">
        <v>752271</v>
      </c>
      <c r="N20" s="9">
        <v>748294</v>
      </c>
      <c r="O20" s="9">
        <v>744992</v>
      </c>
      <c r="P20" s="9">
        <v>874078</v>
      </c>
      <c r="Q20" s="9">
        <v>838877</v>
      </c>
    </row>
    <row r="21" spans="2:17" ht="15" customHeight="1">
      <c r="B21" s="8" t="s">
        <v>156</v>
      </c>
      <c r="C21" s="8" t="s">
        <v>157</v>
      </c>
      <c r="D21" s="9">
        <v>0</v>
      </c>
      <c r="E21" s="9">
        <v>0</v>
      </c>
      <c r="F21" s="9">
        <v>0</v>
      </c>
      <c r="G21" s="9">
        <v>0</v>
      </c>
      <c r="H21" s="9">
        <v>0</v>
      </c>
      <c r="I21" s="9">
        <v>0</v>
      </c>
      <c r="J21" s="9">
        <v>0</v>
      </c>
      <c r="K21" s="9">
        <v>0</v>
      </c>
      <c r="L21" s="9">
        <v>0</v>
      </c>
      <c r="M21" s="9">
        <v>984553</v>
      </c>
      <c r="N21" s="9">
        <v>922098</v>
      </c>
      <c r="O21" s="9">
        <v>894006</v>
      </c>
      <c r="P21" s="9">
        <v>838792</v>
      </c>
      <c r="Q21" s="9">
        <v>796671</v>
      </c>
    </row>
    <row r="22" spans="2:17" ht="15" customHeight="1">
      <c r="B22" s="8" t="s">
        <v>67</v>
      </c>
      <c r="C22" s="8" t="s">
        <v>22</v>
      </c>
      <c r="D22" s="9">
        <v>24228</v>
      </c>
      <c r="E22" s="9">
        <v>0</v>
      </c>
      <c r="F22" s="9">
        <v>0</v>
      </c>
      <c r="G22" s="9">
        <v>0</v>
      </c>
      <c r="H22" s="9">
        <v>0</v>
      </c>
      <c r="I22" s="9">
        <v>0</v>
      </c>
      <c r="J22" s="9">
        <v>0</v>
      </c>
      <c r="K22" s="9">
        <v>0</v>
      </c>
      <c r="L22" s="9">
        <v>0</v>
      </c>
      <c r="M22" s="9">
        <v>0</v>
      </c>
      <c r="N22" s="9">
        <v>0</v>
      </c>
      <c r="O22" s="9">
        <v>0</v>
      </c>
      <c r="P22" s="9">
        <v>0</v>
      </c>
      <c r="Q22" s="9">
        <v>0</v>
      </c>
    </row>
    <row r="23" spans="2:17" ht="15" customHeight="1">
      <c r="B23" s="8" t="s">
        <v>68</v>
      </c>
      <c r="C23" s="8" t="s">
        <v>23</v>
      </c>
      <c r="D23" s="9">
        <v>1383737</v>
      </c>
      <c r="E23" s="9">
        <v>1425284</v>
      </c>
      <c r="F23" s="9">
        <v>1430858</v>
      </c>
      <c r="G23" s="9">
        <v>1414227</v>
      </c>
      <c r="H23" s="9">
        <v>1473247</v>
      </c>
      <c r="I23" s="9">
        <v>1445532</v>
      </c>
      <c r="J23" s="9">
        <v>1534620</v>
      </c>
      <c r="K23" s="9">
        <v>1577736</v>
      </c>
      <c r="L23" s="9">
        <v>1760121</v>
      </c>
      <c r="M23" s="9">
        <v>1750550</v>
      </c>
      <c r="N23" s="9">
        <v>1776340</v>
      </c>
      <c r="O23" s="9">
        <v>1879861</v>
      </c>
      <c r="P23" s="9">
        <v>1847916</v>
      </c>
      <c r="Q23" s="9">
        <v>1866048</v>
      </c>
    </row>
    <row r="24" spans="2:17" ht="15" customHeight="1">
      <c r="B24" s="8" t="s">
        <v>69</v>
      </c>
      <c r="C24" s="8" t="s">
        <v>48</v>
      </c>
      <c r="D24" s="9">
        <v>637</v>
      </c>
      <c r="E24" s="9">
        <v>608</v>
      </c>
      <c r="F24" s="9">
        <v>733</v>
      </c>
      <c r="G24" s="9">
        <v>103</v>
      </c>
      <c r="H24" s="9">
        <v>103</v>
      </c>
      <c r="I24" s="9">
        <v>15261</v>
      </c>
      <c r="J24" s="9">
        <v>12860</v>
      </c>
      <c r="K24" s="9">
        <v>13985</v>
      </c>
      <c r="L24" s="9">
        <v>12145</v>
      </c>
      <c r="M24" s="9">
        <v>10993</v>
      </c>
      <c r="N24" s="9">
        <v>11044</v>
      </c>
      <c r="O24" s="9">
        <v>11120</v>
      </c>
      <c r="P24" s="9">
        <v>2679</v>
      </c>
      <c r="Q24" s="9">
        <v>7184</v>
      </c>
    </row>
    <row r="25" spans="2:17" ht="15" customHeight="1">
      <c r="B25" s="8" t="s">
        <v>70</v>
      </c>
      <c r="C25" s="8" t="s">
        <v>24</v>
      </c>
      <c r="D25" s="9">
        <v>951249</v>
      </c>
      <c r="E25" s="9">
        <v>1007263</v>
      </c>
      <c r="F25" s="9">
        <v>1290943</v>
      </c>
      <c r="G25" s="9">
        <v>1065068</v>
      </c>
      <c r="H25" s="9">
        <v>1065068</v>
      </c>
      <c r="I25" s="9">
        <v>1039282</v>
      </c>
      <c r="J25" s="9">
        <v>1338337</v>
      </c>
      <c r="K25" s="9">
        <v>1189769</v>
      </c>
      <c r="L25" s="9">
        <v>1166995</v>
      </c>
      <c r="M25" s="9">
        <v>1152820</v>
      </c>
      <c r="N25" s="9">
        <v>1085831</v>
      </c>
      <c r="O25" s="9">
        <v>1157007</v>
      </c>
      <c r="P25" s="9">
        <v>1061846</v>
      </c>
      <c r="Q25" s="9">
        <v>1267521</v>
      </c>
    </row>
    <row r="26" spans="2:17" ht="15" customHeight="1">
      <c r="B26" s="23" t="s">
        <v>71</v>
      </c>
      <c r="C26" s="23" t="s">
        <v>25</v>
      </c>
      <c r="D26" s="24">
        <v>147038306</v>
      </c>
      <c r="E26" s="24">
        <v>150005625</v>
      </c>
      <c r="F26" s="24">
        <v>152027395</v>
      </c>
      <c r="G26" s="24">
        <v>157194589</v>
      </c>
      <c r="H26" s="24">
        <v>156955344</v>
      </c>
      <c r="I26" s="24">
        <v>159841934</v>
      </c>
      <c r="J26" s="24">
        <v>171840340</v>
      </c>
      <c r="K26" s="24">
        <v>179895530</v>
      </c>
      <c r="L26" s="24">
        <v>206656303</v>
      </c>
      <c r="M26" s="24">
        <v>209028511</v>
      </c>
      <c r="N26" s="24">
        <v>205901246</v>
      </c>
      <c r="O26" s="24">
        <v>204072985</v>
      </c>
      <c r="P26" s="24">
        <v>209476166</v>
      </c>
      <c r="Q26" s="24">
        <v>215899523</v>
      </c>
    </row>
    <row r="27" spans="2:17" ht="15" customHeight="1">
      <c r="B27" s="25" t="s">
        <v>72</v>
      </c>
      <c r="C27" s="25" t="s">
        <v>26</v>
      </c>
      <c r="D27" s="9"/>
      <c r="E27" s="9"/>
      <c r="F27" s="9"/>
      <c r="G27" s="9"/>
      <c r="H27" s="9"/>
      <c r="I27" s="9"/>
      <c r="J27" s="9"/>
      <c r="K27" s="9"/>
      <c r="L27" s="9"/>
      <c r="M27" s="9"/>
      <c r="N27" s="9"/>
      <c r="O27" s="9"/>
      <c r="P27" s="9"/>
      <c r="Q27" s="9"/>
    </row>
    <row r="28" spans="2:17" ht="15" customHeight="1">
      <c r="B28" s="8" t="s">
        <v>73</v>
      </c>
      <c r="C28" s="8" t="s">
        <v>27</v>
      </c>
      <c r="D28" s="9">
        <v>2635608</v>
      </c>
      <c r="E28" s="9">
        <v>2591607</v>
      </c>
      <c r="F28" s="9">
        <v>2730481</v>
      </c>
      <c r="G28" s="9">
        <v>2783083</v>
      </c>
      <c r="H28" s="9">
        <v>2783083</v>
      </c>
      <c r="I28" s="9">
        <v>3838090</v>
      </c>
      <c r="J28" s="9">
        <v>3252586</v>
      </c>
      <c r="K28" s="9">
        <v>3646033</v>
      </c>
      <c r="L28" s="9">
        <v>2832928</v>
      </c>
      <c r="M28" s="9">
        <v>2999969</v>
      </c>
      <c r="N28" s="9">
        <v>3456334</v>
      </c>
      <c r="O28" s="9">
        <v>3997194</v>
      </c>
      <c r="P28" s="9">
        <v>5031744</v>
      </c>
      <c r="Q28" s="9">
        <v>5392512</v>
      </c>
    </row>
    <row r="29" spans="2:17" ht="15" customHeight="1">
      <c r="B29" s="8" t="s">
        <v>336</v>
      </c>
      <c r="C29" s="8" t="s">
        <v>28</v>
      </c>
      <c r="D29" s="9">
        <v>3707502</v>
      </c>
      <c r="E29" s="9">
        <v>2870863</v>
      </c>
      <c r="F29" s="9">
        <v>2855030</v>
      </c>
      <c r="G29" s="9">
        <v>2047397</v>
      </c>
      <c r="H29" s="9">
        <v>2047397</v>
      </c>
      <c r="I29" s="9">
        <v>2219765</v>
      </c>
      <c r="J29" s="9">
        <v>2250847</v>
      </c>
      <c r="K29" s="9">
        <v>2415070</v>
      </c>
      <c r="L29" s="9">
        <v>2393883</v>
      </c>
      <c r="M29" s="9">
        <v>2799501</v>
      </c>
      <c r="N29" s="9">
        <v>2679022</v>
      </c>
      <c r="O29" s="9">
        <v>3294662</v>
      </c>
      <c r="P29" s="9">
        <v>2852440</v>
      </c>
      <c r="Q29" s="9">
        <v>5346307</v>
      </c>
    </row>
    <row r="30" spans="2:17" ht="15" customHeight="1">
      <c r="B30" s="8" t="s">
        <v>74</v>
      </c>
      <c r="C30" s="8" t="s">
        <v>29</v>
      </c>
      <c r="D30" s="9">
        <v>108452441</v>
      </c>
      <c r="E30" s="9">
        <v>109111159</v>
      </c>
      <c r="F30" s="9">
        <v>111022779</v>
      </c>
      <c r="G30" s="9">
        <v>111481135</v>
      </c>
      <c r="H30" s="9">
        <v>111481135</v>
      </c>
      <c r="I30" s="9">
        <v>113576582</v>
      </c>
      <c r="J30" s="9">
        <v>122024315</v>
      </c>
      <c r="K30" s="9">
        <v>124629188</v>
      </c>
      <c r="L30" s="9">
        <v>149616658</v>
      </c>
      <c r="M30" s="9">
        <v>147745854</v>
      </c>
      <c r="N30" s="9">
        <v>149675448</v>
      </c>
      <c r="O30" s="9">
        <v>151026677</v>
      </c>
      <c r="P30" s="9">
        <v>156480343</v>
      </c>
      <c r="Q30" s="9">
        <v>157756779</v>
      </c>
    </row>
    <row r="31" spans="2:17" ht="15" customHeight="1">
      <c r="B31" s="8" t="s">
        <v>105</v>
      </c>
      <c r="C31" s="8" t="s">
        <v>106</v>
      </c>
      <c r="D31" s="9">
        <v>1609089</v>
      </c>
      <c r="E31" s="9">
        <v>4232640</v>
      </c>
      <c r="F31" s="9">
        <v>3089265</v>
      </c>
      <c r="G31" s="9">
        <v>6940096</v>
      </c>
      <c r="H31" s="9">
        <v>6940096</v>
      </c>
      <c r="I31" s="9">
        <v>7041622</v>
      </c>
      <c r="J31" s="9">
        <v>8654914</v>
      </c>
      <c r="K31" s="9">
        <v>10899542</v>
      </c>
      <c r="L31" s="9">
        <v>9896543</v>
      </c>
      <c r="M31" s="9">
        <v>12276566</v>
      </c>
      <c r="N31" s="9">
        <v>7816340</v>
      </c>
      <c r="O31" s="9">
        <v>1024092</v>
      </c>
      <c r="P31" s="9">
        <v>990863</v>
      </c>
      <c r="Q31" s="9">
        <v>1143063</v>
      </c>
    </row>
    <row r="32" spans="2:17" ht="15" customHeight="1">
      <c r="B32" s="8" t="s">
        <v>75</v>
      </c>
      <c r="C32" s="8" t="s">
        <v>30</v>
      </c>
      <c r="D32" s="9">
        <v>5384435</v>
      </c>
      <c r="E32" s="9">
        <v>5961983</v>
      </c>
      <c r="F32" s="9">
        <v>5895475</v>
      </c>
      <c r="G32" s="9">
        <v>5895814</v>
      </c>
      <c r="H32" s="9">
        <v>5895814</v>
      </c>
      <c r="I32" s="9">
        <v>5164719</v>
      </c>
      <c r="J32" s="9">
        <v>2665741</v>
      </c>
      <c r="K32" s="9">
        <v>8208916</v>
      </c>
      <c r="L32" s="9">
        <v>9368617</v>
      </c>
      <c r="M32" s="9">
        <v>9297910</v>
      </c>
      <c r="N32" s="9">
        <v>9888731</v>
      </c>
      <c r="O32" s="9">
        <v>11234769</v>
      </c>
      <c r="P32" s="9">
        <v>10629516</v>
      </c>
      <c r="Q32" s="9">
        <v>11812558</v>
      </c>
    </row>
    <row r="33" spans="2:17" ht="15" customHeight="1">
      <c r="B33" s="8" t="s">
        <v>158</v>
      </c>
      <c r="C33" s="8" t="s">
        <v>159</v>
      </c>
      <c r="D33" s="9">
        <v>0</v>
      </c>
      <c r="E33" s="9">
        <v>0</v>
      </c>
      <c r="F33" s="9">
        <v>0</v>
      </c>
      <c r="G33" s="9">
        <v>0</v>
      </c>
      <c r="H33" s="9">
        <v>0</v>
      </c>
      <c r="I33" s="9">
        <v>0</v>
      </c>
      <c r="J33" s="9">
        <v>0</v>
      </c>
      <c r="K33" s="9">
        <v>0</v>
      </c>
      <c r="L33" s="9">
        <v>0</v>
      </c>
      <c r="M33" s="9">
        <v>829328</v>
      </c>
      <c r="N33" s="9">
        <v>783653</v>
      </c>
      <c r="O33" s="9">
        <v>753151</v>
      </c>
      <c r="P33" s="9">
        <v>746632</v>
      </c>
      <c r="Q33" s="9">
        <v>726541</v>
      </c>
    </row>
    <row r="34" spans="2:17" ht="15" customHeight="1">
      <c r="B34" s="8" t="s">
        <v>76</v>
      </c>
      <c r="C34" s="8" t="s">
        <v>31</v>
      </c>
      <c r="D34" s="9">
        <v>931147</v>
      </c>
      <c r="E34" s="9">
        <v>929221</v>
      </c>
      <c r="F34" s="9">
        <v>951054</v>
      </c>
      <c r="G34" s="9">
        <v>1488602</v>
      </c>
      <c r="H34" s="9">
        <v>1488602</v>
      </c>
      <c r="I34" s="9">
        <v>1500901</v>
      </c>
      <c r="J34" s="9">
        <v>6068808</v>
      </c>
      <c r="K34" s="9">
        <v>2641923</v>
      </c>
      <c r="L34" s="9">
        <v>2644341</v>
      </c>
      <c r="M34" s="9">
        <v>2652866</v>
      </c>
      <c r="N34" s="9">
        <v>2627382</v>
      </c>
      <c r="O34" s="9">
        <v>2679254</v>
      </c>
      <c r="P34" s="9">
        <v>2630271</v>
      </c>
      <c r="Q34" s="9">
        <v>2743390</v>
      </c>
    </row>
    <row r="35" spans="2:17" ht="15" customHeight="1">
      <c r="B35" s="8" t="s">
        <v>77</v>
      </c>
      <c r="C35" s="8" t="s">
        <v>32</v>
      </c>
      <c r="D35" s="9">
        <v>0</v>
      </c>
      <c r="E35" s="9">
        <v>87089</v>
      </c>
      <c r="F35" s="9">
        <v>143726</v>
      </c>
      <c r="G35" s="9">
        <v>192925</v>
      </c>
      <c r="H35" s="9">
        <v>192925</v>
      </c>
      <c r="I35" s="9">
        <v>147693</v>
      </c>
      <c r="J35" s="9">
        <v>114479</v>
      </c>
      <c r="K35" s="9">
        <v>140937</v>
      </c>
      <c r="L35" s="9">
        <v>288300</v>
      </c>
      <c r="M35" s="9">
        <v>244386</v>
      </c>
      <c r="N35" s="9">
        <v>164102</v>
      </c>
      <c r="O35" s="9">
        <v>350464</v>
      </c>
      <c r="P35" s="9">
        <v>343763</v>
      </c>
      <c r="Q35" s="9">
        <v>317142</v>
      </c>
    </row>
    <row r="36" spans="2:17" ht="15" customHeight="1">
      <c r="B36" s="8" t="s">
        <v>132</v>
      </c>
      <c r="C36" s="8" t="s">
        <v>134</v>
      </c>
      <c r="D36" s="9">
        <v>51497</v>
      </c>
      <c r="E36" s="9">
        <v>49198</v>
      </c>
      <c r="F36" s="9">
        <v>49595</v>
      </c>
      <c r="G36" s="9">
        <v>50652</v>
      </c>
      <c r="H36" s="9">
        <v>65686</v>
      </c>
      <c r="I36" s="9">
        <v>68036</v>
      </c>
      <c r="J36" s="9">
        <v>64295</v>
      </c>
      <c r="K36" s="9">
        <v>65656</v>
      </c>
      <c r="L36" s="9">
        <v>81048</v>
      </c>
      <c r="M36" s="9">
        <v>71081</v>
      </c>
      <c r="N36" s="9">
        <v>54716</v>
      </c>
      <c r="O36" s="9">
        <v>56080</v>
      </c>
      <c r="P36" s="9">
        <v>66109</v>
      </c>
      <c r="Q36" s="9">
        <v>62126</v>
      </c>
    </row>
    <row r="37" spans="2:17" ht="15" customHeight="1">
      <c r="B37" s="8" t="s">
        <v>133</v>
      </c>
      <c r="C37" s="8" t="s">
        <v>135</v>
      </c>
      <c r="D37" s="9">
        <v>82727</v>
      </c>
      <c r="E37" s="9">
        <v>89589</v>
      </c>
      <c r="F37" s="9">
        <v>111160</v>
      </c>
      <c r="G37" s="9">
        <v>102482</v>
      </c>
      <c r="H37" s="9">
        <v>102482</v>
      </c>
      <c r="I37" s="9">
        <v>108114</v>
      </c>
      <c r="J37" s="9">
        <v>152034</v>
      </c>
      <c r="K37" s="9">
        <v>118947</v>
      </c>
      <c r="L37" s="9">
        <v>132881</v>
      </c>
      <c r="M37" s="9">
        <v>199142</v>
      </c>
      <c r="N37" s="9">
        <v>179256</v>
      </c>
      <c r="O37" s="9">
        <v>169423</v>
      </c>
      <c r="P37" s="9">
        <v>445615</v>
      </c>
      <c r="Q37" s="9">
        <v>484383</v>
      </c>
    </row>
    <row r="38" spans="2:17" ht="15" customHeight="1">
      <c r="B38" s="8" t="s">
        <v>112</v>
      </c>
      <c r="C38" s="8" t="s">
        <v>33</v>
      </c>
      <c r="D38" s="9">
        <v>2493215</v>
      </c>
      <c r="E38" s="9">
        <v>2185711</v>
      </c>
      <c r="F38" s="9">
        <v>2530310</v>
      </c>
      <c r="G38" s="9">
        <v>2882676</v>
      </c>
      <c r="H38" s="9">
        <v>2882850</v>
      </c>
      <c r="I38" s="9">
        <v>2431684</v>
      </c>
      <c r="J38" s="9">
        <v>2632224</v>
      </c>
      <c r="K38" s="9">
        <v>2619243</v>
      </c>
      <c r="L38" s="9">
        <v>2806404</v>
      </c>
      <c r="M38" s="9">
        <v>3122394</v>
      </c>
      <c r="N38" s="9">
        <v>3046580</v>
      </c>
      <c r="O38" s="9">
        <v>3069057</v>
      </c>
      <c r="P38" s="9">
        <v>2279360</v>
      </c>
      <c r="Q38" s="9">
        <v>2873209</v>
      </c>
    </row>
    <row r="39" spans="2:17" ht="15" customHeight="1">
      <c r="B39" s="26" t="s">
        <v>78</v>
      </c>
      <c r="C39" s="26" t="s">
        <v>34</v>
      </c>
      <c r="D39" s="27">
        <v>125347661</v>
      </c>
      <c r="E39" s="27">
        <v>128109060</v>
      </c>
      <c r="F39" s="27">
        <v>129378875</v>
      </c>
      <c r="G39" s="27">
        <v>133864862</v>
      </c>
      <c r="H39" s="27">
        <v>133880070</v>
      </c>
      <c r="I39" s="27">
        <v>136097206</v>
      </c>
      <c r="J39" s="27">
        <v>147880243</v>
      </c>
      <c r="K39" s="27">
        <v>155385455</v>
      </c>
      <c r="L39" s="27">
        <v>180061603</v>
      </c>
      <c r="M39" s="27">
        <v>182238997</v>
      </c>
      <c r="N39" s="27">
        <v>180371564</v>
      </c>
      <c r="O39" s="27">
        <v>177654823</v>
      </c>
      <c r="P39" s="27">
        <v>182496656</v>
      </c>
      <c r="Q39" s="27">
        <v>188658010</v>
      </c>
    </row>
    <row r="40" spans="2:17" ht="15" customHeight="1">
      <c r="B40" s="25" t="s">
        <v>79</v>
      </c>
      <c r="C40" s="25" t="s">
        <v>35</v>
      </c>
      <c r="D40" s="9"/>
      <c r="E40" s="9"/>
      <c r="F40" s="9"/>
      <c r="G40" s="9"/>
      <c r="H40" s="9"/>
      <c r="I40" s="9"/>
      <c r="J40" s="9"/>
      <c r="K40" s="9"/>
      <c r="L40" s="9"/>
      <c r="M40" s="9"/>
      <c r="N40" s="9"/>
      <c r="O40" s="9"/>
      <c r="P40" s="9"/>
      <c r="Q40" s="9"/>
    </row>
    <row r="41" spans="2:17" ht="15" customHeight="1">
      <c r="B41" s="26" t="s">
        <v>152</v>
      </c>
      <c r="C41" s="26" t="s">
        <v>151</v>
      </c>
      <c r="D41" s="27">
        <v>20357769</v>
      </c>
      <c r="E41" s="27">
        <v>20611167</v>
      </c>
      <c r="F41" s="27">
        <v>21286695</v>
      </c>
      <c r="G41" s="27">
        <v>21893318</v>
      </c>
      <c r="H41" s="27">
        <v>21638865</v>
      </c>
      <c r="I41" s="27">
        <v>22214036</v>
      </c>
      <c r="J41" s="27">
        <v>22549097</v>
      </c>
      <c r="K41" s="27">
        <v>23020221</v>
      </c>
      <c r="L41" s="27">
        <v>25030516</v>
      </c>
      <c r="M41" s="27">
        <v>25379061</v>
      </c>
      <c r="N41" s="27">
        <v>24132373</v>
      </c>
      <c r="O41" s="27">
        <v>24937822</v>
      </c>
      <c r="P41" s="27">
        <v>25431987</v>
      </c>
      <c r="Q41" s="27">
        <v>25635076</v>
      </c>
    </row>
    <row r="42" spans="2:17" ht="15" customHeight="1">
      <c r="B42" s="8" t="s">
        <v>80</v>
      </c>
      <c r="C42" s="8" t="s">
        <v>36</v>
      </c>
      <c r="D42" s="9">
        <v>992345</v>
      </c>
      <c r="E42" s="9">
        <v>992345</v>
      </c>
      <c r="F42" s="9">
        <v>993335</v>
      </c>
      <c r="G42" s="9">
        <v>993335</v>
      </c>
      <c r="H42" s="9">
        <v>993335</v>
      </c>
      <c r="I42" s="9">
        <v>993335</v>
      </c>
      <c r="J42" s="9">
        <v>993335</v>
      </c>
      <c r="K42" s="9">
        <v>993335</v>
      </c>
      <c r="L42" s="9">
        <v>1020883</v>
      </c>
      <c r="M42" s="9">
        <v>1020883</v>
      </c>
      <c r="N42" s="9">
        <v>1020883</v>
      </c>
      <c r="O42" s="9">
        <v>1020883</v>
      </c>
      <c r="P42" s="9">
        <v>1020883</v>
      </c>
      <c r="Q42" s="9">
        <v>1020883</v>
      </c>
    </row>
    <row r="43" spans="2:17" ht="15" customHeight="1">
      <c r="B43" s="8" t="s">
        <v>81</v>
      </c>
      <c r="C43" s="8" t="s">
        <v>37</v>
      </c>
      <c r="D43" s="9">
        <v>15799143</v>
      </c>
      <c r="E43" s="9">
        <v>16916409</v>
      </c>
      <c r="F43" s="9">
        <v>16920093</v>
      </c>
      <c r="G43" s="9">
        <v>16920129</v>
      </c>
      <c r="H43" s="9">
        <v>16920129</v>
      </c>
      <c r="I43" s="9">
        <v>16923096</v>
      </c>
      <c r="J43" s="9">
        <v>17959061</v>
      </c>
      <c r="K43" s="9">
        <v>17962140</v>
      </c>
      <c r="L43" s="9">
        <v>18911741</v>
      </c>
      <c r="M43" s="9">
        <v>18914513</v>
      </c>
      <c r="N43" s="9">
        <v>20123479</v>
      </c>
      <c r="O43" s="9">
        <v>20126366</v>
      </c>
      <c r="P43" s="9">
        <v>20141925</v>
      </c>
      <c r="Q43" s="9">
        <v>20184917</v>
      </c>
    </row>
    <row r="44" spans="2:17" ht="15" customHeight="1">
      <c r="B44" s="8" t="s">
        <v>82</v>
      </c>
      <c r="C44" s="8" t="s">
        <v>38</v>
      </c>
      <c r="D44" s="9">
        <v>392443</v>
      </c>
      <c r="E44" s="9">
        <v>531471</v>
      </c>
      <c r="F44" s="9">
        <v>645109</v>
      </c>
      <c r="G44" s="9">
        <v>714466</v>
      </c>
      <c r="H44" s="9">
        <v>670419</v>
      </c>
      <c r="I44" s="9">
        <v>807876</v>
      </c>
      <c r="J44" s="9">
        <v>803829</v>
      </c>
      <c r="K44" s="9">
        <v>774943</v>
      </c>
      <c r="L44" s="9">
        <v>1019373</v>
      </c>
      <c r="M44" s="9">
        <v>1025050</v>
      </c>
      <c r="N44" s="9">
        <v>1213076</v>
      </c>
      <c r="O44" s="9">
        <v>1331334</v>
      </c>
      <c r="P44" s="9">
        <v>1316061</v>
      </c>
      <c r="Q44" s="9">
        <v>1346610</v>
      </c>
    </row>
    <row r="45" spans="2:17" ht="15" customHeight="1">
      <c r="B45" s="8" t="s">
        <v>83</v>
      </c>
      <c r="C45" s="8" t="s">
        <v>39</v>
      </c>
      <c r="D45" s="9">
        <v>2721377</v>
      </c>
      <c r="E45" s="9">
        <v>1070567</v>
      </c>
      <c r="F45" s="9">
        <v>1071356</v>
      </c>
      <c r="G45" s="9">
        <v>1066075</v>
      </c>
      <c r="H45" s="9">
        <v>855668</v>
      </c>
      <c r="I45" s="9">
        <v>3055796</v>
      </c>
      <c r="J45" s="9">
        <v>1715129</v>
      </c>
      <c r="K45" s="9">
        <v>1714594</v>
      </c>
      <c r="L45" s="9">
        <v>1715165</v>
      </c>
      <c r="M45" s="9">
        <v>4079608</v>
      </c>
      <c r="N45" s="9">
        <v>839463</v>
      </c>
      <c r="O45" s="9">
        <v>827926</v>
      </c>
      <c r="P45" s="9">
        <v>814771</v>
      </c>
      <c r="Q45" s="9">
        <v>2911732</v>
      </c>
    </row>
    <row r="46" spans="2:17" ht="15" customHeight="1">
      <c r="B46" s="8" t="s">
        <v>84</v>
      </c>
      <c r="C46" s="8" t="s">
        <v>40</v>
      </c>
      <c r="D46" s="9">
        <v>452461</v>
      </c>
      <c r="E46" s="9">
        <v>1100375</v>
      </c>
      <c r="F46" s="9">
        <v>1656802</v>
      </c>
      <c r="G46" s="9">
        <v>2199313</v>
      </c>
      <c r="H46" s="9">
        <v>2199314</v>
      </c>
      <c r="I46" s="9">
        <v>433933</v>
      </c>
      <c r="J46" s="9">
        <v>1077743</v>
      </c>
      <c r="K46" s="9">
        <v>1575209</v>
      </c>
      <c r="L46" s="9">
        <v>2363354</v>
      </c>
      <c r="M46" s="9">
        <v>339007</v>
      </c>
      <c r="N46" s="9">
        <v>935472</v>
      </c>
      <c r="O46" s="9">
        <v>1631313</v>
      </c>
      <c r="P46" s="9">
        <v>2138347</v>
      </c>
      <c r="Q46" s="9">
        <v>170934</v>
      </c>
    </row>
    <row r="47" spans="2:17" ht="15" customHeight="1">
      <c r="B47" s="26" t="s">
        <v>85</v>
      </c>
      <c r="C47" s="26" t="s">
        <v>49</v>
      </c>
      <c r="D47" s="28">
        <v>1332876</v>
      </c>
      <c r="E47" s="28">
        <v>1285398</v>
      </c>
      <c r="F47" s="28">
        <v>1361825</v>
      </c>
      <c r="G47" s="28">
        <v>1436409</v>
      </c>
      <c r="H47" s="28">
        <v>1436409</v>
      </c>
      <c r="I47" s="28">
        <v>1530692</v>
      </c>
      <c r="J47" s="28">
        <v>1411000</v>
      </c>
      <c r="K47" s="28">
        <v>1489854</v>
      </c>
      <c r="L47" s="28">
        <v>1564184</v>
      </c>
      <c r="M47" s="28">
        <v>1410453</v>
      </c>
      <c r="N47" s="28">
        <v>1397309</v>
      </c>
      <c r="O47" s="28">
        <v>1480340</v>
      </c>
      <c r="P47" s="28">
        <v>1547523</v>
      </c>
      <c r="Q47" s="28">
        <v>1606437</v>
      </c>
    </row>
    <row r="48" spans="2:17" ht="15" customHeight="1">
      <c r="B48" s="26" t="s">
        <v>86</v>
      </c>
      <c r="C48" s="26" t="s">
        <v>41</v>
      </c>
      <c r="D48" s="27">
        <v>21690645</v>
      </c>
      <c r="E48" s="27">
        <v>21896565</v>
      </c>
      <c r="F48" s="27">
        <v>22648520</v>
      </c>
      <c r="G48" s="27">
        <v>23329727</v>
      </c>
      <c r="H48" s="27">
        <v>23075274</v>
      </c>
      <c r="I48" s="27">
        <v>23744728</v>
      </c>
      <c r="J48" s="27">
        <v>23960097</v>
      </c>
      <c r="K48" s="27">
        <v>24510075</v>
      </c>
      <c r="L48" s="27">
        <v>26594700</v>
      </c>
      <c r="M48" s="27">
        <v>26789514</v>
      </c>
      <c r="N48" s="27">
        <v>25529682</v>
      </c>
      <c r="O48" s="27">
        <v>26418162</v>
      </c>
      <c r="P48" s="27">
        <v>26979510</v>
      </c>
      <c r="Q48" s="27">
        <v>27241513</v>
      </c>
    </row>
    <row r="49" spans="1:22" s="300" customFormat="1" ht="15" customHeight="1">
      <c r="B49" s="417" t="s">
        <v>267</v>
      </c>
      <c r="C49" s="417" t="s">
        <v>42</v>
      </c>
      <c r="D49" s="418">
        <v>147038306</v>
      </c>
      <c r="E49" s="418">
        <v>150005625</v>
      </c>
      <c r="F49" s="418">
        <v>152027395</v>
      </c>
      <c r="G49" s="418">
        <v>157194589</v>
      </c>
      <c r="H49" s="418">
        <v>156955344</v>
      </c>
      <c r="I49" s="418">
        <v>159841934</v>
      </c>
      <c r="J49" s="418">
        <v>171840340</v>
      </c>
      <c r="K49" s="418">
        <v>179895530</v>
      </c>
      <c r="L49" s="418">
        <v>206656303</v>
      </c>
      <c r="M49" s="418">
        <v>209028511</v>
      </c>
      <c r="N49" s="418">
        <v>205901246</v>
      </c>
      <c r="O49" s="418">
        <v>204072985</v>
      </c>
      <c r="P49" s="418">
        <v>209476166</v>
      </c>
      <c r="Q49" s="418">
        <v>215899523</v>
      </c>
    </row>
    <row r="50" spans="1:22" s="349" customFormat="1" ht="32.25" customHeight="1">
      <c r="D50" s="419"/>
      <c r="E50" s="419"/>
      <c r="F50" s="419"/>
      <c r="G50" s="419"/>
      <c r="H50" s="419"/>
      <c r="I50" s="419"/>
      <c r="J50" s="419"/>
      <c r="K50" s="419"/>
      <c r="L50" s="419"/>
      <c r="M50" s="419"/>
      <c r="N50" s="419"/>
      <c r="O50" s="419"/>
      <c r="P50" s="419"/>
      <c r="Q50" s="419"/>
    </row>
    <row r="51" spans="1:22" s="422" customFormat="1">
      <c r="A51" s="420"/>
      <c r="B51" s="420"/>
      <c r="C51" s="420"/>
      <c r="D51" s="421"/>
      <c r="E51" s="421"/>
      <c r="F51" s="421"/>
      <c r="G51" s="421"/>
      <c r="H51" s="421"/>
      <c r="I51" s="421"/>
      <c r="J51" s="421"/>
      <c r="K51" s="421"/>
      <c r="L51" s="421"/>
      <c r="M51" s="421"/>
      <c r="N51" s="421"/>
      <c r="O51" s="421"/>
      <c r="P51" s="421"/>
      <c r="Q51" s="421"/>
      <c r="R51" s="420"/>
      <c r="S51" s="420"/>
      <c r="T51" s="420"/>
      <c r="U51" s="420"/>
      <c r="V51" s="420"/>
    </row>
    <row r="52" spans="1:22" s="422" customFormat="1">
      <c r="A52" s="420"/>
      <c r="B52" s="420"/>
      <c r="C52" s="420"/>
      <c r="D52" s="421"/>
      <c r="E52" s="421"/>
      <c r="F52" s="421"/>
      <c r="G52" s="421"/>
      <c r="H52" s="421"/>
      <c r="I52" s="421"/>
      <c r="J52" s="421"/>
      <c r="K52" s="421"/>
      <c r="L52" s="421"/>
      <c r="M52" s="421"/>
      <c r="N52" s="421"/>
      <c r="O52" s="421"/>
      <c r="P52" s="445"/>
      <c r="Q52" s="421"/>
      <c r="R52" s="420"/>
      <c r="S52" s="420"/>
      <c r="T52" s="420"/>
      <c r="U52" s="420"/>
      <c r="V52" s="420"/>
    </row>
    <row r="53" spans="1:22" s="300" customFormat="1">
      <c r="B53" s="423"/>
      <c r="C53" s="340"/>
      <c r="D53" s="340"/>
      <c r="E53" s="340"/>
      <c r="F53" s="340"/>
      <c r="G53" s="340"/>
      <c r="H53" s="340"/>
      <c r="I53" s="424"/>
      <c r="J53" s="424"/>
      <c r="K53" s="424"/>
      <c r="L53" s="424"/>
      <c r="M53" s="424"/>
      <c r="N53" s="424"/>
      <c r="O53" s="340"/>
      <c r="P53" s="340"/>
      <c r="Q53" s="340"/>
    </row>
    <row r="54" spans="1:22" s="300" customFormat="1"/>
    <row r="55" spans="1:22" s="300" customFormat="1"/>
    <row r="56" spans="1:22" s="300" customFormat="1"/>
    <row r="57" spans="1:22" s="300" customFormat="1"/>
  </sheetData>
  <customSheetViews>
    <customSheetView guid="{8DA78CF1-615A-4626-9893-6751995631A4}" scale="80" showPageBreaks="1" printArea="1" topLeftCell="B1">
      <pane xSplit="2" ySplit="1" topLeftCell="L14" activePane="bottomRight" state="frozen"/>
      <selection pane="bottomRight" activeCell="Q12" sqref="Q12"/>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25FAB884-5E17-4008-8139-33D910C7DEFE}" showPageBreaks="1" printArea="1">
      <selection activeCell="G74" sqref="G74"/>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687A4863-1825-4D63-B732-E76682E6DE4F}" showPageBreaks="1" printArea="1" topLeftCell="C49">
      <selection activeCell="J63" sqref="J63"/>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899D69CD-4B7E-42BC-9944-5BD922EB798C}" showPageBreaks="1" printArea="1" topLeftCell="C1">
      <pane xSplit="1" ySplit="1" topLeftCell="D2" activePane="bottomRight" state="frozen"/>
      <selection pane="bottomRight" activeCell="C52" sqref="C52"/>
      <pageMargins left="0" right="0" top="0.98425196850393704" bottom="0.98425196850393704" header="0.51181102362204722" footer="0.51181102362204722"/>
      <pageSetup paperSize="9" scale="48" orientation="landscape" r:id="rId4"/>
      <headerFooter alignWithMargins="0"/>
    </customSheetView>
    <customSheetView guid="{9AF4A83C-CF57-4B40-8A74-6A0EA6C2FE5C}" showPageBreaks="1" printArea="1">
      <selection activeCell="E29" sqref="E29"/>
      <pageMargins left="0.98425196850393704" right="0.98425196850393704" top="0.98425196850393704" bottom="0.98425196850393704" header="0.51181102362204722" footer="0.51181102362204722"/>
      <pageSetup paperSize="9" scale="37" orientation="landscape" r:id="rId5"/>
      <headerFooter alignWithMargins="0"/>
    </customSheetView>
  </customSheetViews>
  <pageMargins left="0.98425196850393704" right="0.98425196850393704" top="0.98425196850393704" bottom="0.98425196850393704" header="0.51181102362204722" footer="0.51181102362204722"/>
  <pageSetup paperSize="9" scale="37" orientation="landscape" r:id="rId6"/>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8DA78CF1-615A-4626-9893-6751995631A4}" state="hidden">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12F8D032-8143-430B-8DFF-852E8796C402}"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topLeftCell="B1" zoomScale="66" workbookViewId="0">
      <selection activeCell="B24" sqref="B24"/>
    </sheetView>
  </sheetViews>
  <sheetFormatPr defaultColWidth="8.85546875" defaultRowHeight="14.25"/>
  <cols>
    <col min="1" max="2" width="50.85546875" style="6" customWidth="1"/>
    <col min="3" max="9" width="13.42578125" style="6" customWidth="1"/>
    <col min="10" max="15" width="13.42578125" style="331" customWidth="1"/>
    <col min="16" max="16384" width="8.85546875" style="6"/>
  </cols>
  <sheetData>
    <row r="1" spans="1:15" s="387" customFormat="1" ht="19.5" customHeight="1" thickBot="1">
      <c r="A1" s="385" t="s">
        <v>89</v>
      </c>
      <c r="B1" s="385" t="s">
        <v>1</v>
      </c>
      <c r="C1" s="386" t="s">
        <v>189</v>
      </c>
      <c r="D1" s="386" t="s">
        <v>190</v>
      </c>
      <c r="E1" s="386" t="s">
        <v>191</v>
      </c>
      <c r="F1" s="386" t="s">
        <v>192</v>
      </c>
      <c r="G1" s="386" t="s">
        <v>193</v>
      </c>
      <c r="H1" s="386" t="s">
        <v>194</v>
      </c>
      <c r="I1" s="386" t="s">
        <v>195</v>
      </c>
      <c r="J1" s="386" t="s">
        <v>196</v>
      </c>
      <c r="K1" s="386" t="s">
        <v>197</v>
      </c>
      <c r="L1" s="386" t="s">
        <v>198</v>
      </c>
      <c r="M1" s="386" t="s">
        <v>629</v>
      </c>
      <c r="N1" s="386" t="s">
        <v>638</v>
      </c>
      <c r="O1" s="386" t="s">
        <v>674</v>
      </c>
    </row>
    <row r="2" spans="1:15" s="22" customFormat="1" ht="28.5">
      <c r="A2" s="393" t="s">
        <v>244</v>
      </c>
      <c r="B2" s="393" t="s">
        <v>150</v>
      </c>
      <c r="C2" s="388">
        <f>SUM(C3:C4,C6,C7:C10)</f>
        <v>1559802</v>
      </c>
      <c r="D2" s="388">
        <f>SUM(D3:D4,D6,D7:D10)</f>
        <v>1620968</v>
      </c>
      <c r="E2" s="388">
        <f>SUM(E3:E4,E6,E7:E10)</f>
        <v>1663808</v>
      </c>
      <c r="F2" s="388">
        <f>SUM(F3:F4,F6,F7:F10)</f>
        <v>1684729</v>
      </c>
      <c r="G2" s="388">
        <f>SUM(G3:G4,G6,G7:G10)</f>
        <v>1688501</v>
      </c>
      <c r="H2" s="388">
        <f t="shared" ref="H2:O2" si="0">SUM(H3:H4,H6,H7:H10)</f>
        <v>1736743</v>
      </c>
      <c r="I2" s="388">
        <f t="shared" si="0"/>
        <v>1805709</v>
      </c>
      <c r="J2" s="388">
        <f t="shared" si="0"/>
        <v>1982843</v>
      </c>
      <c r="K2" s="388">
        <f t="shared" si="0"/>
        <v>2081699</v>
      </c>
      <c r="L2" s="388">
        <f t="shared" si="0"/>
        <v>2116449</v>
      </c>
      <c r="M2" s="388">
        <f t="shared" si="0"/>
        <v>2166156</v>
      </c>
      <c r="N2" s="388">
        <f t="shared" si="0"/>
        <v>2097532</v>
      </c>
      <c r="O2" s="388">
        <f t="shared" si="0"/>
        <v>2050090</v>
      </c>
    </row>
    <row r="3" spans="1:15" ht="15" customHeight="1">
      <c r="A3" s="394" t="s">
        <v>652</v>
      </c>
      <c r="B3" s="394" t="s">
        <v>651</v>
      </c>
      <c r="C3" s="389">
        <v>460085</v>
      </c>
      <c r="D3" s="389">
        <v>487186</v>
      </c>
      <c r="E3" s="389">
        <v>492361</v>
      </c>
      <c r="F3" s="389">
        <v>497431</v>
      </c>
      <c r="G3" s="389">
        <f t="shared" ref="G3:N3" si="1">G12+G20+G23</f>
        <v>496216</v>
      </c>
      <c r="H3" s="389">
        <f t="shared" si="1"/>
        <v>511595</v>
      </c>
      <c r="I3" s="389">
        <f t="shared" si="1"/>
        <v>534737</v>
      </c>
      <c r="J3" s="389">
        <f t="shared" si="1"/>
        <v>580009</v>
      </c>
      <c r="K3" s="389">
        <f t="shared" si="1"/>
        <v>612516</v>
      </c>
      <c r="L3" s="389">
        <f t="shared" si="1"/>
        <v>622815</v>
      </c>
      <c r="M3" s="389">
        <f t="shared" si="1"/>
        <v>638868</v>
      </c>
      <c r="N3" s="389">
        <f t="shared" si="1"/>
        <v>645950</v>
      </c>
      <c r="O3" s="389">
        <f t="shared" ref="O3" si="2">O12+O20+O23</f>
        <v>626627</v>
      </c>
    </row>
    <row r="4" spans="1:15" ht="15" customHeight="1">
      <c r="A4" s="394" t="s">
        <v>246</v>
      </c>
      <c r="B4" s="394" t="s">
        <v>175</v>
      </c>
      <c r="C4" s="389">
        <v>853134</v>
      </c>
      <c r="D4" s="389">
        <v>888127</v>
      </c>
      <c r="E4" s="389">
        <v>920251</v>
      </c>
      <c r="F4" s="389">
        <v>940928</v>
      </c>
      <c r="G4" s="389">
        <f t="shared" ref="G4:N5" si="3">G13+G24</f>
        <v>947745</v>
      </c>
      <c r="H4" s="389">
        <f t="shared" si="3"/>
        <v>978260</v>
      </c>
      <c r="I4" s="389">
        <f t="shared" si="3"/>
        <v>1002343</v>
      </c>
      <c r="J4" s="389">
        <f t="shared" si="3"/>
        <v>1100303</v>
      </c>
      <c r="K4" s="389">
        <f t="shared" si="3"/>
        <v>1156682</v>
      </c>
      <c r="L4" s="389">
        <f t="shared" si="3"/>
        <v>1194984</v>
      </c>
      <c r="M4" s="389">
        <f t="shared" si="3"/>
        <v>1239653</v>
      </c>
      <c r="N4" s="389">
        <f t="shared" si="3"/>
        <v>1173562</v>
      </c>
      <c r="O4" s="389">
        <f>O13+O24</f>
        <v>1161883</v>
      </c>
    </row>
    <row r="5" spans="1:15" s="15" customFormat="1" ht="15" customHeight="1">
      <c r="A5" s="395" t="s">
        <v>247</v>
      </c>
      <c r="B5" s="395" t="s">
        <v>259</v>
      </c>
      <c r="C5" s="390">
        <v>250682</v>
      </c>
      <c r="D5" s="390">
        <v>262395</v>
      </c>
      <c r="E5" s="390">
        <v>273039</v>
      </c>
      <c r="F5" s="390">
        <v>280480</v>
      </c>
      <c r="G5" s="389">
        <f t="shared" si="3"/>
        <v>280304</v>
      </c>
      <c r="H5" s="389">
        <f t="shared" si="3"/>
        <v>293213</v>
      </c>
      <c r="I5" s="389">
        <f t="shared" si="3"/>
        <v>303386</v>
      </c>
      <c r="J5" s="389">
        <f t="shared" si="3"/>
        <v>355178</v>
      </c>
      <c r="K5" s="389">
        <f t="shared" si="3"/>
        <v>396264</v>
      </c>
      <c r="L5" s="389">
        <f t="shared" si="3"/>
        <v>407861</v>
      </c>
      <c r="M5" s="389">
        <f t="shared" si="3"/>
        <v>418730</v>
      </c>
      <c r="N5" s="389">
        <f t="shared" si="3"/>
        <v>423653</v>
      </c>
      <c r="O5" s="389">
        <f t="shared" ref="O5" si="4">O14+O25</f>
        <v>423909</v>
      </c>
    </row>
    <row r="6" spans="1:15" ht="15" customHeight="1">
      <c r="A6" s="394" t="s">
        <v>657</v>
      </c>
      <c r="B6" s="394" t="s">
        <v>658</v>
      </c>
      <c r="C6" s="389">
        <v>161140</v>
      </c>
      <c r="D6" s="389">
        <v>162598</v>
      </c>
      <c r="E6" s="389">
        <v>169278</v>
      </c>
      <c r="F6" s="389">
        <v>167983</v>
      </c>
      <c r="G6" s="389">
        <f>G21+G26</f>
        <v>169101</v>
      </c>
      <c r="H6" s="389">
        <f t="shared" ref="H6:N6" si="5">H21+H26</f>
        <v>169183</v>
      </c>
      <c r="I6" s="389">
        <f t="shared" si="5"/>
        <v>192883</v>
      </c>
      <c r="J6" s="389">
        <f t="shared" si="5"/>
        <v>211727</v>
      </c>
      <c r="K6" s="389">
        <f t="shared" si="5"/>
        <v>228036</v>
      </c>
      <c r="L6" s="389">
        <f t="shared" si="5"/>
        <v>215282</v>
      </c>
      <c r="M6" s="389">
        <f t="shared" si="5"/>
        <v>203939</v>
      </c>
      <c r="N6" s="389">
        <f t="shared" si="5"/>
        <v>207409</v>
      </c>
      <c r="O6" s="389">
        <f t="shared" ref="O6" si="6">O21+O26</f>
        <v>199946</v>
      </c>
    </row>
    <row r="7" spans="1:15" ht="15" customHeight="1">
      <c r="A7" s="394" t="s">
        <v>249</v>
      </c>
      <c r="B7" s="394" t="s">
        <v>261</v>
      </c>
      <c r="C7" s="389">
        <v>3093</v>
      </c>
      <c r="D7" s="389">
        <v>6082</v>
      </c>
      <c r="E7" s="389">
        <v>9178</v>
      </c>
      <c r="F7" s="389">
        <v>8989</v>
      </c>
      <c r="G7" s="389">
        <f>G15</f>
        <v>13653</v>
      </c>
      <c r="H7" s="389">
        <f t="shared" ref="H7:N7" si="7">H15</f>
        <v>15780</v>
      </c>
      <c r="I7" s="389">
        <f t="shared" si="7"/>
        <v>16818</v>
      </c>
      <c r="J7" s="389">
        <f t="shared" si="7"/>
        <v>26701</v>
      </c>
      <c r="K7" s="389">
        <f t="shared" si="7"/>
        <v>24615</v>
      </c>
      <c r="L7" s="389">
        <f t="shared" si="7"/>
        <v>25573</v>
      </c>
      <c r="M7" s="389">
        <f t="shared" si="7"/>
        <v>26866</v>
      </c>
      <c r="N7" s="389">
        <f t="shared" si="7"/>
        <v>17314</v>
      </c>
      <c r="O7" s="389">
        <f t="shared" ref="O7" si="8">O15</f>
        <v>11609</v>
      </c>
    </row>
    <row r="8" spans="1:15">
      <c r="A8" s="394" t="s">
        <v>62</v>
      </c>
      <c r="B8" s="394" t="s">
        <v>17</v>
      </c>
      <c r="C8" s="389">
        <v>15191</v>
      </c>
      <c r="D8" s="389">
        <v>16183</v>
      </c>
      <c r="E8" s="389">
        <v>16367</v>
      </c>
      <c r="F8" s="389">
        <v>16484</v>
      </c>
      <c r="G8" s="389">
        <f t="shared" ref="G8:N10" si="9">G16</f>
        <v>7691</v>
      </c>
      <c r="H8" s="389">
        <f t="shared" si="9"/>
        <v>8378</v>
      </c>
      <c r="I8" s="389">
        <f t="shared" si="9"/>
        <v>7816</v>
      </c>
      <c r="J8" s="389">
        <f t="shared" si="9"/>
        <v>11945</v>
      </c>
      <c r="K8" s="389">
        <f t="shared" si="9"/>
        <v>12821</v>
      </c>
      <c r="L8" s="389">
        <f t="shared" si="9"/>
        <v>12562</v>
      </c>
      <c r="M8" s="389">
        <f t="shared" si="9"/>
        <v>11057</v>
      </c>
      <c r="N8" s="389">
        <f t="shared" si="9"/>
        <v>11170</v>
      </c>
      <c r="O8" s="389">
        <f t="shared" ref="O8" si="10">O16</f>
        <v>9889</v>
      </c>
    </row>
    <row r="9" spans="1:15">
      <c r="A9" s="394" t="s">
        <v>248</v>
      </c>
      <c r="B9" s="394" t="s">
        <v>177</v>
      </c>
      <c r="C9" s="389">
        <v>1710</v>
      </c>
      <c r="D9" s="389">
        <v>1518</v>
      </c>
      <c r="E9" s="389">
        <v>1445</v>
      </c>
      <c r="F9" s="389">
        <v>1703</v>
      </c>
      <c r="G9" s="389">
        <f t="shared" si="9"/>
        <v>1974</v>
      </c>
      <c r="H9" s="389">
        <f t="shared" si="9"/>
        <v>1941</v>
      </c>
      <c r="I9" s="389">
        <f t="shared" si="9"/>
        <v>2796</v>
      </c>
      <c r="J9" s="389">
        <f t="shared" si="9"/>
        <v>3083</v>
      </c>
      <c r="K9" s="389">
        <f t="shared" si="9"/>
        <v>2762</v>
      </c>
      <c r="L9" s="389">
        <f t="shared" si="9"/>
        <v>2496</v>
      </c>
      <c r="M9" s="389">
        <f t="shared" si="9"/>
        <v>2448</v>
      </c>
      <c r="N9" s="389">
        <f t="shared" si="9"/>
        <v>2447</v>
      </c>
      <c r="O9" s="389">
        <f t="shared" ref="O9" si="11">O17</f>
        <v>2803</v>
      </c>
    </row>
    <row r="10" spans="1:15">
      <c r="A10" s="394" t="s">
        <v>250</v>
      </c>
      <c r="B10" s="394" t="s">
        <v>262</v>
      </c>
      <c r="C10" s="389">
        <v>65449</v>
      </c>
      <c r="D10" s="389">
        <v>59274</v>
      </c>
      <c r="E10" s="389">
        <v>54928</v>
      </c>
      <c r="F10" s="389">
        <v>51211</v>
      </c>
      <c r="G10" s="389">
        <f t="shared" si="9"/>
        <v>52121</v>
      </c>
      <c r="H10" s="389">
        <f t="shared" si="9"/>
        <v>51606</v>
      </c>
      <c r="I10" s="389">
        <f t="shared" si="9"/>
        <v>48316</v>
      </c>
      <c r="J10" s="389">
        <f t="shared" si="9"/>
        <v>49075</v>
      </c>
      <c r="K10" s="389">
        <f t="shared" si="9"/>
        <v>44267</v>
      </c>
      <c r="L10" s="389">
        <f t="shared" si="9"/>
        <v>42737</v>
      </c>
      <c r="M10" s="389">
        <f t="shared" si="9"/>
        <v>43325</v>
      </c>
      <c r="N10" s="389">
        <f t="shared" si="9"/>
        <v>39680</v>
      </c>
      <c r="O10" s="389">
        <f t="shared" ref="O10" si="12">O18</f>
        <v>37333</v>
      </c>
    </row>
    <row r="11" spans="1:15" s="22" customFormat="1" ht="28.5">
      <c r="A11" s="393" t="s">
        <v>119</v>
      </c>
      <c r="B11" s="393" t="s">
        <v>123</v>
      </c>
      <c r="C11" s="12">
        <f t="shared" ref="C11:O11" si="13">SUM(C12:C13,C15,C16:C18)</f>
        <v>0</v>
      </c>
      <c r="D11" s="12">
        <f t="shared" si="13"/>
        <v>0</v>
      </c>
      <c r="E11" s="12">
        <f t="shared" si="13"/>
        <v>0</v>
      </c>
      <c r="F11" s="12">
        <f t="shared" si="13"/>
        <v>0</v>
      </c>
      <c r="G11" s="12">
        <f t="shared" si="13"/>
        <v>1487943</v>
      </c>
      <c r="H11" s="12">
        <f t="shared" si="13"/>
        <v>1537794</v>
      </c>
      <c r="I11" s="12">
        <f t="shared" si="13"/>
        <v>1584506</v>
      </c>
      <c r="J11" s="12">
        <f t="shared" si="13"/>
        <v>1734889</v>
      </c>
      <c r="K11" s="12">
        <f t="shared" si="13"/>
        <v>1821282</v>
      </c>
      <c r="L11" s="12">
        <f t="shared" si="13"/>
        <v>1869671</v>
      </c>
      <c r="M11" s="12">
        <f t="shared" si="13"/>
        <v>1923854</v>
      </c>
      <c r="N11" s="12">
        <f t="shared" si="13"/>
        <v>1852731</v>
      </c>
      <c r="O11" s="12">
        <f t="shared" si="13"/>
        <v>1816161</v>
      </c>
    </row>
    <row r="12" spans="1:15" s="331" customFormat="1" ht="15" customHeight="1">
      <c r="A12" s="361" t="s">
        <v>652</v>
      </c>
      <c r="B12" s="361" t="s">
        <v>651</v>
      </c>
      <c r="C12" s="9">
        <v>0</v>
      </c>
      <c r="D12" s="9">
        <v>0</v>
      </c>
      <c r="E12" s="9">
        <v>0</v>
      </c>
      <c r="F12" s="9">
        <v>0</v>
      </c>
      <c r="G12" s="9">
        <v>495715</v>
      </c>
      <c r="H12" s="9">
        <v>511085</v>
      </c>
      <c r="I12" s="9">
        <v>534228</v>
      </c>
      <c r="J12" s="9">
        <v>575313</v>
      </c>
      <c r="K12" s="9">
        <v>607477</v>
      </c>
      <c r="L12" s="9">
        <v>617598</v>
      </c>
      <c r="M12" s="9">
        <v>627128</v>
      </c>
      <c r="N12" s="9">
        <v>634055</v>
      </c>
      <c r="O12" s="9">
        <v>615521</v>
      </c>
    </row>
    <row r="13" spans="1:15" s="331" customFormat="1">
      <c r="A13" s="361" t="s">
        <v>246</v>
      </c>
      <c r="B13" s="361" t="s">
        <v>175</v>
      </c>
      <c r="C13" s="9">
        <v>0</v>
      </c>
      <c r="D13" s="9">
        <v>0</v>
      </c>
      <c r="E13" s="9">
        <v>0</v>
      </c>
      <c r="F13" s="9">
        <v>0</v>
      </c>
      <c r="G13" s="9">
        <v>916789</v>
      </c>
      <c r="H13" s="9">
        <v>949004</v>
      </c>
      <c r="I13" s="9">
        <v>974532</v>
      </c>
      <c r="J13" s="9">
        <v>1068772</v>
      </c>
      <c r="K13" s="9">
        <v>1129340</v>
      </c>
      <c r="L13" s="9">
        <v>1168705</v>
      </c>
      <c r="M13" s="9">
        <v>1213030</v>
      </c>
      <c r="N13" s="9">
        <v>1148065</v>
      </c>
      <c r="O13" s="9">
        <f>1139006</f>
        <v>1139006</v>
      </c>
    </row>
    <row r="14" spans="1:15" s="391" customFormat="1">
      <c r="A14" s="395" t="s">
        <v>247</v>
      </c>
      <c r="B14" s="395" t="s">
        <v>259</v>
      </c>
      <c r="C14" s="9">
        <v>0</v>
      </c>
      <c r="D14" s="9">
        <v>0</v>
      </c>
      <c r="E14" s="9">
        <v>0</v>
      </c>
      <c r="F14" s="9">
        <v>0</v>
      </c>
      <c r="G14" s="9">
        <v>280304</v>
      </c>
      <c r="H14" s="9">
        <v>293213</v>
      </c>
      <c r="I14" s="9">
        <v>303386</v>
      </c>
      <c r="J14" s="9">
        <v>355178</v>
      </c>
      <c r="K14" s="9">
        <v>396264</v>
      </c>
      <c r="L14" s="9">
        <v>407861</v>
      </c>
      <c r="M14" s="9">
        <v>418730</v>
      </c>
      <c r="N14" s="9">
        <v>423653</v>
      </c>
      <c r="O14" s="9">
        <v>423909</v>
      </c>
    </row>
    <row r="15" spans="1:15" s="331" customFormat="1">
      <c r="A15" s="361" t="s">
        <v>249</v>
      </c>
      <c r="B15" s="361" t="s">
        <v>261</v>
      </c>
      <c r="C15" s="9">
        <v>0</v>
      </c>
      <c r="D15" s="9">
        <v>0</v>
      </c>
      <c r="E15" s="9">
        <v>0</v>
      </c>
      <c r="F15" s="9">
        <v>0</v>
      </c>
      <c r="G15" s="9">
        <v>13653</v>
      </c>
      <c r="H15" s="9">
        <v>15780</v>
      </c>
      <c r="I15" s="9">
        <v>16818</v>
      </c>
      <c r="J15" s="9">
        <v>26701</v>
      </c>
      <c r="K15" s="9">
        <v>24615</v>
      </c>
      <c r="L15" s="9">
        <v>25573</v>
      </c>
      <c r="M15" s="9">
        <v>26866</v>
      </c>
      <c r="N15" s="9">
        <v>17314</v>
      </c>
      <c r="O15" s="9">
        <f>11609</f>
        <v>11609</v>
      </c>
    </row>
    <row r="16" spans="1:15" s="331" customFormat="1">
      <c r="A16" s="361" t="s">
        <v>62</v>
      </c>
      <c r="B16" s="361" t="s">
        <v>17</v>
      </c>
      <c r="C16" s="9">
        <v>0</v>
      </c>
      <c r="D16" s="9">
        <v>0</v>
      </c>
      <c r="E16" s="9">
        <v>0</v>
      </c>
      <c r="F16" s="9">
        <v>0</v>
      </c>
      <c r="G16" s="9">
        <v>7691</v>
      </c>
      <c r="H16" s="9">
        <v>8378</v>
      </c>
      <c r="I16" s="9">
        <v>7816</v>
      </c>
      <c r="J16" s="9">
        <v>11945</v>
      </c>
      <c r="K16" s="9">
        <v>12821</v>
      </c>
      <c r="L16" s="9">
        <v>12562</v>
      </c>
      <c r="M16" s="9">
        <v>11057</v>
      </c>
      <c r="N16" s="9">
        <v>11170</v>
      </c>
      <c r="O16" s="9">
        <v>9889</v>
      </c>
    </row>
    <row r="17" spans="1:15" s="331" customFormat="1">
      <c r="A17" s="361" t="s">
        <v>248</v>
      </c>
      <c r="B17" s="361" t="s">
        <v>177</v>
      </c>
      <c r="C17" s="9">
        <v>0</v>
      </c>
      <c r="D17" s="9">
        <v>0</v>
      </c>
      <c r="E17" s="9">
        <v>0</v>
      </c>
      <c r="F17" s="9">
        <v>0</v>
      </c>
      <c r="G17" s="9">
        <v>1974</v>
      </c>
      <c r="H17" s="9">
        <v>1941</v>
      </c>
      <c r="I17" s="9">
        <v>2796</v>
      </c>
      <c r="J17" s="9">
        <v>3083</v>
      </c>
      <c r="K17" s="9">
        <v>2762</v>
      </c>
      <c r="L17" s="9">
        <v>2496</v>
      </c>
      <c r="M17" s="9">
        <v>2448</v>
      </c>
      <c r="N17" s="9">
        <v>2447</v>
      </c>
      <c r="O17" s="9">
        <f>2802+1</f>
        <v>2803</v>
      </c>
    </row>
    <row r="18" spans="1:15" s="331" customFormat="1">
      <c r="A18" s="361" t="s">
        <v>250</v>
      </c>
      <c r="B18" s="361" t="s">
        <v>262</v>
      </c>
      <c r="C18" s="9">
        <v>0</v>
      </c>
      <c r="D18" s="9">
        <v>0</v>
      </c>
      <c r="E18" s="9">
        <v>0</v>
      </c>
      <c r="F18" s="9">
        <v>0</v>
      </c>
      <c r="G18" s="9">
        <v>52121</v>
      </c>
      <c r="H18" s="9">
        <v>51606</v>
      </c>
      <c r="I18" s="9">
        <v>48316</v>
      </c>
      <c r="J18" s="9">
        <v>49075</v>
      </c>
      <c r="K18" s="9">
        <v>44267</v>
      </c>
      <c r="L18" s="9">
        <v>42737</v>
      </c>
      <c r="M18" s="9">
        <v>43325</v>
      </c>
      <c r="N18" s="9">
        <v>39680</v>
      </c>
      <c r="O18" s="9">
        <v>37333</v>
      </c>
    </row>
    <row r="19" spans="1:15" s="392" customFormat="1" ht="42.75">
      <c r="A19" s="393" t="s">
        <v>251</v>
      </c>
      <c r="B19" s="393" t="s">
        <v>124</v>
      </c>
      <c r="C19" s="12">
        <f t="shared" ref="C19:J19" si="14">SUM(C20:C21)</f>
        <v>0</v>
      </c>
      <c r="D19" s="12">
        <f t="shared" si="14"/>
        <v>0</v>
      </c>
      <c r="E19" s="12">
        <f t="shared" si="14"/>
        <v>0</v>
      </c>
      <c r="F19" s="12">
        <f t="shared" si="14"/>
        <v>0</v>
      </c>
      <c r="G19" s="12">
        <f t="shared" si="14"/>
        <v>163239</v>
      </c>
      <c r="H19" s="12">
        <f t="shared" si="14"/>
        <v>174832</v>
      </c>
      <c r="I19" s="12">
        <f t="shared" si="14"/>
        <v>189226</v>
      </c>
      <c r="J19" s="12">
        <f t="shared" si="14"/>
        <v>206081</v>
      </c>
      <c r="K19" s="12">
        <f>SUM(K20:K21)</f>
        <v>209674</v>
      </c>
      <c r="L19" s="12">
        <f>SUM(L20:L21)</f>
        <v>199210</v>
      </c>
      <c r="M19" s="12">
        <f>SUM(M20:M21)</f>
        <v>209193</v>
      </c>
      <c r="N19" s="12">
        <f>SUM(N20:N21)</f>
        <v>215747</v>
      </c>
      <c r="O19" s="12">
        <f>SUM(O20:O21)</f>
        <v>206593</v>
      </c>
    </row>
    <row r="20" spans="1:15" s="331" customFormat="1">
      <c r="A20" s="361" t="s">
        <v>245</v>
      </c>
      <c r="B20" s="361" t="s">
        <v>173</v>
      </c>
      <c r="C20" s="9">
        <v>0</v>
      </c>
      <c r="D20" s="9">
        <v>0</v>
      </c>
      <c r="E20" s="9">
        <v>0</v>
      </c>
      <c r="F20" s="9">
        <v>0</v>
      </c>
      <c r="G20" s="9">
        <v>0</v>
      </c>
      <c r="H20" s="9">
        <v>0</v>
      </c>
      <c r="I20" s="9">
        <v>0</v>
      </c>
      <c r="J20" s="9">
        <v>4179</v>
      </c>
      <c r="K20" s="9">
        <v>4538</v>
      </c>
      <c r="L20" s="9">
        <v>4707</v>
      </c>
      <c r="M20" s="9">
        <v>11223</v>
      </c>
      <c r="N20" s="9">
        <v>11553</v>
      </c>
      <c r="O20" s="9">
        <v>10598</v>
      </c>
    </row>
    <row r="21" spans="1:15" s="331" customFormat="1">
      <c r="A21" s="396" t="s">
        <v>657</v>
      </c>
      <c r="B21" s="361" t="s">
        <v>658</v>
      </c>
      <c r="C21" s="9">
        <v>0</v>
      </c>
      <c r="D21" s="9">
        <v>0</v>
      </c>
      <c r="E21" s="9">
        <v>0</v>
      </c>
      <c r="F21" s="9">
        <v>0</v>
      </c>
      <c r="G21" s="9">
        <v>163239</v>
      </c>
      <c r="H21" s="9">
        <v>174832</v>
      </c>
      <c r="I21" s="9">
        <v>189226</v>
      </c>
      <c r="J21" s="9">
        <v>201902</v>
      </c>
      <c r="K21" s="9">
        <v>205136</v>
      </c>
      <c r="L21" s="9">
        <v>194503</v>
      </c>
      <c r="M21" s="9">
        <v>197970</v>
      </c>
      <c r="N21" s="9">
        <v>204194</v>
      </c>
      <c r="O21" s="9">
        <v>195995</v>
      </c>
    </row>
    <row r="22" spans="1:15" s="22" customFormat="1" ht="42.75">
      <c r="A22" s="393" t="s">
        <v>121</v>
      </c>
      <c r="B22" s="393" t="s">
        <v>122</v>
      </c>
      <c r="C22" s="12">
        <f t="shared" ref="C22:J22" si="15">SUM(C23:C24,C26)</f>
        <v>0</v>
      </c>
      <c r="D22" s="12">
        <f t="shared" si="15"/>
        <v>0</v>
      </c>
      <c r="E22" s="12">
        <f t="shared" si="15"/>
        <v>0</v>
      </c>
      <c r="F22" s="12">
        <f t="shared" si="15"/>
        <v>0</v>
      </c>
      <c r="G22" s="12">
        <f t="shared" si="15"/>
        <v>37319</v>
      </c>
      <c r="H22" s="12">
        <f t="shared" si="15"/>
        <v>24117</v>
      </c>
      <c r="I22" s="12">
        <f t="shared" si="15"/>
        <v>31977</v>
      </c>
      <c r="J22" s="12">
        <f t="shared" si="15"/>
        <v>41873</v>
      </c>
      <c r="K22" s="12">
        <f>SUM(K23:K24,K26)</f>
        <v>50743</v>
      </c>
      <c r="L22" s="12">
        <f>SUM(L23:L24,L26)</f>
        <v>47568</v>
      </c>
      <c r="M22" s="12">
        <f>SUM(M23:M24,M26)</f>
        <v>33109</v>
      </c>
      <c r="N22" s="12">
        <f>SUM(N23:N24,N26)</f>
        <v>29054</v>
      </c>
      <c r="O22" s="12">
        <f>SUM(O23:O24,O26)</f>
        <v>27336</v>
      </c>
    </row>
    <row r="23" spans="1:15">
      <c r="A23" s="361" t="s">
        <v>245</v>
      </c>
      <c r="B23" s="361" t="s">
        <v>173</v>
      </c>
      <c r="C23" s="9">
        <v>0</v>
      </c>
      <c r="D23" s="9">
        <v>0</v>
      </c>
      <c r="E23" s="9">
        <v>0</v>
      </c>
      <c r="F23" s="9">
        <v>0</v>
      </c>
      <c r="G23" s="9">
        <v>501</v>
      </c>
      <c r="H23" s="9">
        <v>510</v>
      </c>
      <c r="I23" s="9">
        <v>509</v>
      </c>
      <c r="J23" s="9">
        <v>517</v>
      </c>
      <c r="K23" s="9">
        <v>501</v>
      </c>
      <c r="L23" s="9">
        <v>510</v>
      </c>
      <c r="M23" s="9">
        <v>517</v>
      </c>
      <c r="N23" s="9">
        <v>342</v>
      </c>
      <c r="O23" s="9">
        <v>508</v>
      </c>
    </row>
    <row r="24" spans="1:15">
      <c r="A24" s="361" t="s">
        <v>246</v>
      </c>
      <c r="B24" s="361" t="s">
        <v>175</v>
      </c>
      <c r="C24" s="9">
        <v>0</v>
      </c>
      <c r="D24" s="9">
        <v>0</v>
      </c>
      <c r="E24" s="9">
        <v>0</v>
      </c>
      <c r="F24" s="9">
        <v>0</v>
      </c>
      <c r="G24" s="9">
        <v>30956</v>
      </c>
      <c r="H24" s="9">
        <v>29256</v>
      </c>
      <c r="I24" s="9">
        <v>27811</v>
      </c>
      <c r="J24" s="9">
        <v>31531</v>
      </c>
      <c r="K24" s="9">
        <v>27342</v>
      </c>
      <c r="L24" s="9">
        <v>26279</v>
      </c>
      <c r="M24" s="9">
        <v>26623</v>
      </c>
      <c r="N24" s="9">
        <v>25497</v>
      </c>
      <c r="O24" s="9">
        <f>22878-1</f>
        <v>22877</v>
      </c>
    </row>
    <row r="25" spans="1:15" s="15" customFormat="1">
      <c r="A25" s="395" t="s">
        <v>247</v>
      </c>
      <c r="B25" s="395" t="s">
        <v>259</v>
      </c>
      <c r="C25" s="14">
        <v>0</v>
      </c>
      <c r="D25" s="14">
        <v>0</v>
      </c>
      <c r="E25" s="14">
        <v>0</v>
      </c>
      <c r="F25" s="14">
        <v>0</v>
      </c>
      <c r="G25" s="14">
        <v>0</v>
      </c>
      <c r="H25" s="14">
        <v>0</v>
      </c>
      <c r="I25" s="14">
        <v>0</v>
      </c>
      <c r="J25" s="14">
        <v>0</v>
      </c>
      <c r="K25" s="14">
        <v>0</v>
      </c>
      <c r="L25" s="14">
        <v>0</v>
      </c>
      <c r="M25" s="14">
        <v>0</v>
      </c>
      <c r="N25" s="14">
        <v>0</v>
      </c>
      <c r="O25" s="14">
        <v>0</v>
      </c>
    </row>
    <row r="26" spans="1:15">
      <c r="A26" s="396" t="s">
        <v>657</v>
      </c>
      <c r="B26" s="361" t="s">
        <v>519</v>
      </c>
      <c r="C26" s="9">
        <v>0</v>
      </c>
      <c r="D26" s="9">
        <v>0</v>
      </c>
      <c r="E26" s="9">
        <v>0</v>
      </c>
      <c r="F26" s="9">
        <v>0</v>
      </c>
      <c r="G26" s="9">
        <v>5862</v>
      </c>
      <c r="H26" s="9">
        <v>-5649</v>
      </c>
      <c r="I26" s="9">
        <v>3657</v>
      </c>
      <c r="J26" s="9">
        <v>9825</v>
      </c>
      <c r="K26" s="9">
        <v>22900</v>
      </c>
      <c r="L26" s="9">
        <v>20779</v>
      </c>
      <c r="M26" s="9">
        <v>5969</v>
      </c>
      <c r="N26" s="9">
        <v>3215</v>
      </c>
      <c r="O26" s="9">
        <v>3951</v>
      </c>
    </row>
    <row r="27" spans="1:15" s="22" customFormat="1">
      <c r="A27" s="393" t="s">
        <v>252</v>
      </c>
      <c r="B27" s="393" t="s">
        <v>256</v>
      </c>
      <c r="C27" s="12">
        <f t="shared" ref="C27:J27" si="16">SUM(C28:C34)</f>
        <v>-305806</v>
      </c>
      <c r="D27" s="12">
        <f t="shared" si="16"/>
        <v>-318481</v>
      </c>
      <c r="E27" s="12">
        <f t="shared" si="16"/>
        <v>-322842</v>
      </c>
      <c r="F27" s="12">
        <f t="shared" si="16"/>
        <v>-305281</v>
      </c>
      <c r="G27" s="12">
        <f>SUM(G28:G34)-1</f>
        <v>-298675</v>
      </c>
      <c r="H27" s="12">
        <f t="shared" si="16"/>
        <v>-340536</v>
      </c>
      <c r="I27" s="12">
        <f t="shared" si="16"/>
        <v>-383490</v>
      </c>
      <c r="J27" s="12">
        <f t="shared" si="16"/>
        <v>-448690</v>
      </c>
      <c r="K27" s="12">
        <f>SUM(K28:K34)</f>
        <v>-473099</v>
      </c>
      <c r="L27" s="12">
        <f>SUM(L28:L34)</f>
        <v>-492917</v>
      </c>
      <c r="M27" s="12">
        <f>SUM(M28:M34)</f>
        <v>-465122</v>
      </c>
      <c r="N27" s="12">
        <f>SUM(N28:N34)</f>
        <v>-450529</v>
      </c>
      <c r="O27" s="12">
        <f>SUM(O28:O34)</f>
        <v>-413777</v>
      </c>
    </row>
    <row r="28" spans="1:15">
      <c r="A28" s="361" t="s">
        <v>643</v>
      </c>
      <c r="B28" s="361" t="s">
        <v>647</v>
      </c>
      <c r="C28" s="9">
        <v>-140425</v>
      </c>
      <c r="D28" s="9">
        <v>-145984</v>
      </c>
      <c r="E28" s="9">
        <v>-142184</v>
      </c>
      <c r="F28" s="9">
        <v>-129467</v>
      </c>
      <c r="G28" s="9">
        <v>-118894</v>
      </c>
      <c r="H28" s="9">
        <v>-140819</v>
      </c>
      <c r="I28" s="9">
        <v>-163782</v>
      </c>
      <c r="J28" s="9">
        <v>-205129</v>
      </c>
      <c r="K28" s="9">
        <v>-223733</v>
      </c>
      <c r="L28" s="9">
        <v>-231345</v>
      </c>
      <c r="M28" s="9">
        <v>-198159</v>
      </c>
      <c r="N28" s="9">
        <v>-195265</v>
      </c>
      <c r="O28" s="9">
        <f>-181213</f>
        <v>-181213</v>
      </c>
    </row>
    <row r="29" spans="1:15">
      <c r="A29" s="361" t="s">
        <v>644</v>
      </c>
      <c r="B29" s="361" t="s">
        <v>648</v>
      </c>
      <c r="C29" s="9">
        <v>-89816</v>
      </c>
      <c r="D29" s="9">
        <v>-82836</v>
      </c>
      <c r="E29" s="9">
        <v>-85502</v>
      </c>
      <c r="F29" s="9">
        <v>-84026</v>
      </c>
      <c r="G29" s="9">
        <v>-84594</v>
      </c>
      <c r="H29" s="9">
        <v>-94367</v>
      </c>
      <c r="I29" s="9">
        <v>-108436</v>
      </c>
      <c r="J29" s="9">
        <v>-118752</v>
      </c>
      <c r="K29" s="9">
        <v>-120991</v>
      </c>
      <c r="L29" s="9">
        <v>-122607</v>
      </c>
      <c r="M29" s="9">
        <v>-135182</v>
      </c>
      <c r="N29" s="9">
        <v>-136753</v>
      </c>
      <c r="O29" s="9">
        <f>-116968+1</f>
        <v>-116967</v>
      </c>
    </row>
    <row r="30" spans="1:15" ht="28.5">
      <c r="A30" s="361" t="s">
        <v>253</v>
      </c>
      <c r="B30" s="361" t="s">
        <v>257</v>
      </c>
      <c r="C30" s="9">
        <v>-7225</v>
      </c>
      <c r="D30" s="9">
        <v>-14282</v>
      </c>
      <c r="E30" s="9">
        <v>-19250</v>
      </c>
      <c r="F30" s="9">
        <v>-13610</v>
      </c>
      <c r="G30" s="9">
        <v>-17746</v>
      </c>
      <c r="H30" s="9">
        <v>-17766</v>
      </c>
      <c r="I30" s="9">
        <v>-18853</v>
      </c>
      <c r="J30" s="9">
        <v>-27315</v>
      </c>
      <c r="K30" s="9">
        <v>-29378</v>
      </c>
      <c r="L30" s="9">
        <v>-33560</v>
      </c>
      <c r="M30" s="9">
        <v>-23616</v>
      </c>
      <c r="N30" s="9">
        <v>-10051</v>
      </c>
      <c r="O30" s="9">
        <v>-6829</v>
      </c>
    </row>
    <row r="31" spans="1:15">
      <c r="A31" s="361" t="s">
        <v>645</v>
      </c>
      <c r="B31" s="361" t="s">
        <v>649</v>
      </c>
      <c r="C31" s="9">
        <v>-10913</v>
      </c>
      <c r="D31" s="9">
        <v>-14626</v>
      </c>
      <c r="E31" s="9">
        <v>-14428</v>
      </c>
      <c r="F31" s="9">
        <v>-14094</v>
      </c>
      <c r="G31" s="9">
        <v>-13305</v>
      </c>
      <c r="H31" s="9">
        <v>-16044</v>
      </c>
      <c r="I31" s="9">
        <v>-13544</v>
      </c>
      <c r="J31" s="9">
        <v>-12208</v>
      </c>
      <c r="K31" s="9">
        <v>-12924</v>
      </c>
      <c r="L31" s="9">
        <v>-15138</v>
      </c>
      <c r="M31" s="9">
        <v>-15278</v>
      </c>
      <c r="N31" s="9">
        <v>-14709</v>
      </c>
      <c r="O31" s="9">
        <v>-11898</v>
      </c>
    </row>
    <row r="32" spans="1:15">
      <c r="A32" s="361" t="s">
        <v>646</v>
      </c>
      <c r="B32" s="361" t="s">
        <v>650</v>
      </c>
      <c r="C32" s="9">
        <v>-12773</v>
      </c>
      <c r="D32" s="9">
        <v>-11739</v>
      </c>
      <c r="E32" s="9">
        <v>-10384</v>
      </c>
      <c r="F32" s="9">
        <v>-11749</v>
      </c>
      <c r="G32" s="9">
        <v>-13262</v>
      </c>
      <c r="H32" s="9">
        <v>-9675</v>
      </c>
      <c r="I32" s="9">
        <v>-14232</v>
      </c>
      <c r="J32" s="9">
        <v>-16187</v>
      </c>
      <c r="K32" s="9">
        <v>-14066</v>
      </c>
      <c r="L32" s="9">
        <v>-17696</v>
      </c>
      <c r="M32" s="9">
        <v>-18754</v>
      </c>
      <c r="N32" s="9">
        <v>-19905</v>
      </c>
      <c r="O32" s="9">
        <v>-23574</v>
      </c>
    </row>
    <row r="33" spans="1:15">
      <c r="A33" s="361" t="s">
        <v>254</v>
      </c>
      <c r="B33" s="361" t="s">
        <v>159</v>
      </c>
      <c r="C33" s="9">
        <v>0</v>
      </c>
      <c r="D33" s="9">
        <v>0</v>
      </c>
      <c r="E33" s="9">
        <v>0</v>
      </c>
      <c r="F33" s="9">
        <v>0</v>
      </c>
      <c r="G33" s="9">
        <v>0</v>
      </c>
      <c r="H33" s="9">
        <v>0</v>
      </c>
      <c r="I33" s="9">
        <v>0</v>
      </c>
      <c r="J33" s="9"/>
      <c r="K33" s="9">
        <v>-4480</v>
      </c>
      <c r="L33" s="9">
        <v>-6272</v>
      </c>
      <c r="M33" s="9">
        <v>-5507</v>
      </c>
      <c r="N33" s="9">
        <v>-5339</v>
      </c>
      <c r="O33" s="9">
        <v>-5268</v>
      </c>
    </row>
    <row r="34" spans="1:15" ht="28.5">
      <c r="A34" s="361" t="s">
        <v>255</v>
      </c>
      <c r="B34" s="361" t="s">
        <v>258</v>
      </c>
      <c r="C34" s="9">
        <v>-44654</v>
      </c>
      <c r="D34" s="9">
        <v>-49014</v>
      </c>
      <c r="E34" s="9">
        <v>-51094</v>
      </c>
      <c r="F34" s="9">
        <v>-52335</v>
      </c>
      <c r="G34" s="9">
        <v>-50873</v>
      </c>
      <c r="H34" s="9">
        <v>-61865</v>
      </c>
      <c r="I34" s="9">
        <v>-64643</v>
      </c>
      <c r="J34" s="9">
        <v>-69099</v>
      </c>
      <c r="K34" s="9">
        <v>-67527</v>
      </c>
      <c r="L34" s="9">
        <v>-66299</v>
      </c>
      <c r="M34" s="9">
        <v>-68626</v>
      </c>
      <c r="N34" s="9">
        <v>-68507</v>
      </c>
      <c r="O34" s="9">
        <v>-68028</v>
      </c>
    </row>
    <row r="35" spans="1:15" s="22" customFormat="1">
      <c r="A35" s="397" t="s">
        <v>89</v>
      </c>
      <c r="B35" s="397" t="s">
        <v>1</v>
      </c>
      <c r="C35" s="260">
        <f t="shared" ref="C35:O35" si="17">C2+C27</f>
        <v>1253996</v>
      </c>
      <c r="D35" s="260">
        <f t="shared" si="17"/>
        <v>1302487</v>
      </c>
      <c r="E35" s="260">
        <f t="shared" si="17"/>
        <v>1340966</v>
      </c>
      <c r="F35" s="260">
        <f t="shared" si="17"/>
        <v>1379448</v>
      </c>
      <c r="G35" s="260">
        <f t="shared" si="17"/>
        <v>1389826</v>
      </c>
      <c r="H35" s="260">
        <f t="shared" si="17"/>
        <v>1396207</v>
      </c>
      <c r="I35" s="260">
        <f t="shared" si="17"/>
        <v>1422219</v>
      </c>
      <c r="J35" s="260">
        <f t="shared" si="17"/>
        <v>1534153</v>
      </c>
      <c r="K35" s="260">
        <f t="shared" si="17"/>
        <v>1608600</v>
      </c>
      <c r="L35" s="260">
        <f t="shared" si="17"/>
        <v>1623532</v>
      </c>
      <c r="M35" s="260">
        <f t="shared" si="17"/>
        <v>1701034</v>
      </c>
      <c r="N35" s="260">
        <f t="shared" si="17"/>
        <v>1647003</v>
      </c>
      <c r="O35" s="260">
        <f t="shared" si="17"/>
        <v>1636313</v>
      </c>
    </row>
    <row r="36" spans="1:15">
      <c r="O36" s="428"/>
    </row>
    <row r="37" spans="1:15">
      <c r="C37" s="415"/>
      <c r="D37" s="415"/>
      <c r="E37" s="415"/>
      <c r="F37" s="415"/>
      <c r="G37" s="415"/>
      <c r="H37" s="415"/>
      <c r="I37" s="415"/>
      <c r="J37" s="415"/>
      <c r="K37" s="415"/>
      <c r="L37" s="415"/>
      <c r="M37" s="415"/>
      <c r="N37" s="415"/>
      <c r="O37" s="415"/>
    </row>
    <row r="38" spans="1:15">
      <c r="G38" s="348"/>
      <c r="H38" s="348"/>
      <c r="I38" s="348"/>
      <c r="J38" s="348"/>
      <c r="K38" s="348"/>
      <c r="L38" s="348"/>
      <c r="M38" s="348"/>
      <c r="N38" s="348"/>
      <c r="O38" s="348"/>
    </row>
    <row r="39" spans="1:15">
      <c r="G39" s="348"/>
      <c r="H39" s="348"/>
      <c r="I39" s="348"/>
      <c r="J39" s="348"/>
      <c r="K39" s="348"/>
      <c r="L39" s="348"/>
      <c r="M39" s="348"/>
      <c r="N39" s="348"/>
      <c r="O39" s="348"/>
    </row>
    <row r="40" spans="1:15">
      <c r="G40" s="348"/>
      <c r="H40" s="348"/>
      <c r="I40" s="348"/>
      <c r="J40" s="348"/>
      <c r="K40" s="348"/>
      <c r="L40" s="348"/>
      <c r="M40" s="348"/>
      <c r="N40" s="348"/>
      <c r="O40" s="348"/>
    </row>
    <row r="41" spans="1:15">
      <c r="C41" s="348"/>
      <c r="D41" s="348"/>
      <c r="E41" s="348"/>
      <c r="F41" s="348"/>
      <c r="G41" s="348"/>
      <c r="H41" s="348"/>
      <c r="I41" s="348"/>
      <c r="J41" s="348"/>
      <c r="K41" s="348"/>
      <c r="L41" s="348"/>
      <c r="M41" s="348"/>
      <c r="N41" s="348"/>
      <c r="O41" s="348"/>
    </row>
  </sheetData>
  <customSheetViews>
    <customSheetView guid="{8DA78CF1-615A-4626-9893-6751995631A4}">
      <pane xSplit="2" ySplit="1" topLeftCell="L29" activePane="bottomRight" state="frozen"/>
      <selection pane="bottomRight" activeCell="A39" sqref="A39"/>
      <pageMargins left="0.7" right="0.7" top="0.75" bottom="0.75" header="0.3" footer="0.3"/>
    </customSheetView>
    <customSheetView guid="{25FAB884-5E17-4008-8139-33D910C7DEFE}">
      <selection activeCell="H19" sqref="H19"/>
      <pageMargins left="0.7" right="0.7" top="0.75" bottom="0.75" header="0.3" footer="0.3"/>
    </customSheetView>
    <customSheetView guid="{687A4863-1825-4D63-B732-E76682E6DE4F}" scale="66">
      <selection activeCell="B56" sqref="B56"/>
      <pageMargins left="0.7" right="0.7" top="0.75" bottom="0.75" header="0.3" footer="0.3"/>
    </customSheetView>
    <customSheetView guid="{899D69CD-4B7E-42BC-9944-5BD922EB798C}">
      <selection activeCell="C58" sqref="C58"/>
      <pageMargins left="0.7" right="0.7" top="0.75" bottom="0.75" header="0.3" footer="0.3"/>
    </customSheetView>
    <customSheetView guid="{9AF4A83C-CF57-4B40-8A74-6A0EA6C2FE5C}">
      <pane xSplit="2" ySplit="1" topLeftCell="C35" activePane="bottomRight" state="frozen"/>
      <selection pane="bottomRight" activeCell="C58" sqref="C58"/>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12F8D032-8143-430B-8DFF-852E8796C402}">
      <selection activeCell="C16" sqref="C16"/>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1"/>
  <sheetViews>
    <sheetView showGridLines="0" tabSelected="1" showRuler="0" topLeftCell="A7" zoomScale="78" zoomScaleNormal="58" workbookViewId="0">
      <selection activeCell="B12" sqref="B12"/>
    </sheetView>
  </sheetViews>
  <sheetFormatPr defaultColWidth="9.140625" defaultRowHeight="12" customHeight="1"/>
  <cols>
    <col min="1" max="2" width="50.85546875" style="6" customWidth="1"/>
    <col min="3" max="10" width="13.42578125" style="6" customWidth="1"/>
    <col min="11" max="11" width="13.42578125" style="331" customWidth="1"/>
    <col min="12" max="12" width="13.42578125" style="6" customWidth="1"/>
    <col min="13" max="13" width="10.5703125" style="6" customWidth="1"/>
    <col min="14" max="14" width="14.140625" style="6" customWidth="1"/>
    <col min="15" max="15" width="13.42578125" style="6" customWidth="1"/>
    <col min="16" max="16" width="10.85546875" style="6" customWidth="1"/>
    <col min="17" max="17" width="12.85546875" style="6" bestFit="1" customWidth="1"/>
    <col min="18" max="16384" width="9.140625" style="6"/>
  </cols>
  <sheetData>
    <row r="1" spans="1:15" ht="15" customHeight="1" thickBot="1">
      <c r="C1" s="398"/>
      <c r="D1" s="398"/>
      <c r="E1" s="398"/>
      <c r="F1" s="398"/>
      <c r="G1" s="398"/>
      <c r="H1" s="398"/>
      <c r="I1" s="398"/>
      <c r="J1" s="398"/>
      <c r="K1" s="398"/>
      <c r="L1" s="398"/>
      <c r="M1" s="398"/>
      <c r="N1" s="398"/>
      <c r="O1" s="398"/>
    </row>
    <row r="2" spans="1:15" ht="15" customHeight="1" thickBot="1">
      <c r="A2" s="385" t="s">
        <v>90</v>
      </c>
      <c r="B2" s="385" t="s">
        <v>2</v>
      </c>
      <c r="C2" s="398" t="s">
        <v>189</v>
      </c>
      <c r="D2" s="398" t="s">
        <v>190</v>
      </c>
      <c r="E2" s="398" t="s">
        <v>191</v>
      </c>
      <c r="F2" s="398" t="s">
        <v>192</v>
      </c>
      <c r="G2" s="398" t="s">
        <v>193</v>
      </c>
      <c r="H2" s="398" t="s">
        <v>194</v>
      </c>
      <c r="I2" s="398" t="s">
        <v>195</v>
      </c>
      <c r="J2" s="398" t="s">
        <v>196</v>
      </c>
      <c r="K2" s="398" t="s">
        <v>197</v>
      </c>
      <c r="L2" s="398" t="s">
        <v>198</v>
      </c>
      <c r="M2" s="398" t="s">
        <v>629</v>
      </c>
      <c r="N2" s="398" t="s">
        <v>638</v>
      </c>
      <c r="O2" s="398" t="s">
        <v>674</v>
      </c>
    </row>
    <row r="3" spans="1:15" ht="15" customHeight="1">
      <c r="A3" s="399" t="s">
        <v>199</v>
      </c>
      <c r="B3" s="399" t="s">
        <v>200</v>
      </c>
      <c r="C3" s="400">
        <v>83361</v>
      </c>
      <c r="D3" s="400">
        <v>85518</v>
      </c>
      <c r="E3" s="400">
        <v>83848</v>
      </c>
      <c r="F3" s="400">
        <v>85579</v>
      </c>
      <c r="G3" s="400">
        <v>81499</v>
      </c>
      <c r="H3" s="400">
        <v>80399</v>
      </c>
      <c r="I3" s="400">
        <v>78480</v>
      </c>
      <c r="J3" s="400">
        <v>82879</v>
      </c>
      <c r="K3" s="400">
        <v>81089</v>
      </c>
      <c r="L3" s="400">
        <v>81656</v>
      </c>
      <c r="M3" s="400">
        <v>82570</v>
      </c>
      <c r="N3" s="400">
        <v>81656</v>
      </c>
      <c r="O3" s="400">
        <v>79708</v>
      </c>
    </row>
    <row r="4" spans="1:15" ht="29.45" customHeight="1">
      <c r="A4" s="401" t="s">
        <v>609</v>
      </c>
      <c r="B4" s="401" t="s">
        <v>610</v>
      </c>
      <c r="C4" s="400">
        <f>72258+5982</f>
        <v>78240</v>
      </c>
      <c r="D4" s="400">
        <f>77780+4018</f>
        <v>81798</v>
      </c>
      <c r="E4" s="400">
        <f>82910+4224</f>
        <v>87134</v>
      </c>
      <c r="F4" s="400">
        <f>83177+6015</f>
        <v>89192</v>
      </c>
      <c r="G4" s="400">
        <f>80684+3733</f>
        <v>84417</v>
      </c>
      <c r="H4" s="400">
        <f>91124+3777</f>
        <v>94901</v>
      </c>
      <c r="I4" s="400">
        <f>90513+4213</f>
        <v>94726</v>
      </c>
      <c r="J4" s="400">
        <f>104858+5981</f>
        <v>110839</v>
      </c>
      <c r="K4" s="400">
        <f>96816+3890</f>
        <v>100706</v>
      </c>
      <c r="L4" s="400">
        <v>99012</v>
      </c>
      <c r="M4" s="400">
        <v>102697</v>
      </c>
      <c r="N4" s="400">
        <v>122720</v>
      </c>
      <c r="O4" s="400">
        <v>93088</v>
      </c>
    </row>
    <row r="5" spans="1:15" ht="15" customHeight="1">
      <c r="A5" s="399" t="s">
        <v>201</v>
      </c>
      <c r="B5" s="399" t="s">
        <v>202</v>
      </c>
      <c r="C5" s="400">
        <v>12788</v>
      </c>
      <c r="D5" s="400">
        <v>11831</v>
      </c>
      <c r="E5" s="400">
        <v>16345</v>
      </c>
      <c r="F5" s="400">
        <v>19339</v>
      </c>
      <c r="G5" s="400">
        <v>14821</v>
      </c>
      <c r="H5" s="400">
        <v>14935</v>
      </c>
      <c r="I5" s="400">
        <v>14740</v>
      </c>
      <c r="J5" s="400">
        <v>26026</v>
      </c>
      <c r="K5" s="400">
        <v>17391</v>
      </c>
      <c r="L5" s="400">
        <v>16853</v>
      </c>
      <c r="M5" s="400">
        <v>17837</v>
      </c>
      <c r="N5" s="400">
        <v>20337</v>
      </c>
      <c r="O5" s="400">
        <v>23810</v>
      </c>
    </row>
    <row r="6" spans="1:15" ht="15" customHeight="1">
      <c r="A6" s="399" t="s">
        <v>203</v>
      </c>
      <c r="B6" s="399" t="s">
        <v>204</v>
      </c>
      <c r="C6" s="400">
        <v>78131</v>
      </c>
      <c r="D6" s="400">
        <v>84907</v>
      </c>
      <c r="E6" s="400">
        <v>91823</v>
      </c>
      <c r="F6" s="400">
        <v>91195</v>
      </c>
      <c r="G6" s="400">
        <v>89091</v>
      </c>
      <c r="H6" s="400">
        <v>100549</v>
      </c>
      <c r="I6" s="400">
        <v>96500</v>
      </c>
      <c r="J6" s="400">
        <v>109843</v>
      </c>
      <c r="K6" s="400">
        <v>106851</v>
      </c>
      <c r="L6" s="400">
        <v>113794</v>
      </c>
      <c r="M6" s="400">
        <v>111614</v>
      </c>
      <c r="N6" s="400">
        <v>110458</v>
      </c>
      <c r="O6" s="400">
        <v>121539</v>
      </c>
    </row>
    <row r="7" spans="1:15" ht="15" customHeight="1">
      <c r="A7" s="399" t="s">
        <v>205</v>
      </c>
      <c r="B7" s="399" t="s">
        <v>206</v>
      </c>
      <c r="C7" s="400">
        <v>127034</v>
      </c>
      <c r="D7" s="400">
        <v>132475</v>
      </c>
      <c r="E7" s="400">
        <v>162421</v>
      </c>
      <c r="F7" s="400">
        <v>155065</v>
      </c>
      <c r="G7" s="400">
        <v>133257</v>
      </c>
      <c r="H7" s="400">
        <v>155297</v>
      </c>
      <c r="I7" s="400">
        <v>136358</v>
      </c>
      <c r="J7" s="400">
        <v>149784</v>
      </c>
      <c r="K7" s="400">
        <v>135129</v>
      </c>
      <c r="L7" s="400">
        <v>155393</v>
      </c>
      <c r="M7" s="400">
        <v>143895</v>
      </c>
      <c r="N7" s="400">
        <v>141362</v>
      </c>
      <c r="O7" s="400">
        <v>132181</v>
      </c>
    </row>
    <row r="8" spans="1:15" ht="15" customHeight="1">
      <c r="A8" s="399" t="s">
        <v>207</v>
      </c>
      <c r="B8" s="399" t="s">
        <v>208</v>
      </c>
      <c r="C8" s="400">
        <v>68751</v>
      </c>
      <c r="D8" s="400">
        <v>71455</v>
      </c>
      <c r="E8" s="400">
        <v>101339</v>
      </c>
      <c r="F8" s="400">
        <v>88892</v>
      </c>
      <c r="G8" s="400">
        <v>73537</v>
      </c>
      <c r="H8" s="400">
        <v>95008</v>
      </c>
      <c r="I8" s="400">
        <v>74282</v>
      </c>
      <c r="J8" s="400">
        <v>86594</v>
      </c>
      <c r="K8" s="400">
        <v>76340</v>
      </c>
      <c r="L8" s="400">
        <v>95744</v>
      </c>
      <c r="M8" s="400">
        <v>83041</v>
      </c>
      <c r="N8" s="400">
        <v>81846</v>
      </c>
      <c r="O8" s="400">
        <v>78588</v>
      </c>
    </row>
    <row r="9" spans="1:15" ht="15" customHeight="1">
      <c r="A9" s="399" t="s">
        <v>209</v>
      </c>
      <c r="B9" s="399" t="s">
        <v>210</v>
      </c>
      <c r="C9" s="400">
        <v>40029</v>
      </c>
      <c r="D9" s="400">
        <v>42160</v>
      </c>
      <c r="E9" s="400">
        <v>42806</v>
      </c>
      <c r="F9" s="400">
        <v>44553</v>
      </c>
      <c r="G9" s="400">
        <v>43118</v>
      </c>
      <c r="H9" s="400">
        <v>42142</v>
      </c>
      <c r="I9" s="400">
        <v>42153</v>
      </c>
      <c r="J9" s="400">
        <v>46848</v>
      </c>
      <c r="K9" s="400">
        <v>44401</v>
      </c>
      <c r="L9" s="400">
        <v>45249</v>
      </c>
      <c r="M9" s="400">
        <v>46451</v>
      </c>
      <c r="N9" s="400">
        <v>49578</v>
      </c>
      <c r="O9" s="400">
        <v>34740</v>
      </c>
    </row>
    <row r="10" spans="1:15" ht="15" customHeight="1">
      <c r="A10" s="399" t="s">
        <v>56</v>
      </c>
      <c r="B10" s="399" t="s">
        <v>44</v>
      </c>
      <c r="C10" s="400">
        <v>3856</v>
      </c>
      <c r="D10" s="400">
        <v>3042</v>
      </c>
      <c r="E10" s="400">
        <v>1626</v>
      </c>
      <c r="F10" s="400">
        <v>1206</v>
      </c>
      <c r="G10" s="400">
        <v>863</v>
      </c>
      <c r="H10" s="400">
        <v>683</v>
      </c>
      <c r="I10" s="400">
        <v>272</v>
      </c>
      <c r="J10" s="400">
        <v>2973</v>
      </c>
      <c r="K10" s="400">
        <v>1713</v>
      </c>
      <c r="L10" s="400">
        <v>1439</v>
      </c>
      <c r="M10" s="400">
        <v>1390</v>
      </c>
      <c r="N10" s="400">
        <v>16407</v>
      </c>
      <c r="O10" s="400">
        <v>4245</v>
      </c>
    </row>
    <row r="11" spans="1:15" ht="15" customHeight="1">
      <c r="A11" s="399" t="s">
        <v>211</v>
      </c>
      <c r="B11" s="399" t="s">
        <v>212</v>
      </c>
      <c r="C11" s="400">
        <v>69065</v>
      </c>
      <c r="D11" s="400">
        <v>74900</v>
      </c>
      <c r="E11" s="400">
        <v>79928</v>
      </c>
      <c r="F11" s="400">
        <v>82582</v>
      </c>
      <c r="G11" s="400">
        <v>81201</v>
      </c>
      <c r="H11" s="400">
        <v>79986</v>
      </c>
      <c r="I11" s="400">
        <v>77014</v>
      </c>
      <c r="J11" s="400">
        <v>72176</v>
      </c>
      <c r="K11" s="400">
        <v>67785</v>
      </c>
      <c r="L11" s="400">
        <v>69875</v>
      </c>
      <c r="M11" s="400">
        <v>72832</v>
      </c>
      <c r="N11" s="400">
        <v>74557</v>
      </c>
      <c r="O11" s="400">
        <v>70263</v>
      </c>
    </row>
    <row r="12" spans="1:15" ht="15" customHeight="1">
      <c r="A12" s="399" t="s">
        <v>57</v>
      </c>
      <c r="B12" s="399" t="s">
        <v>213</v>
      </c>
      <c r="C12" s="400">
        <v>51481</v>
      </c>
      <c r="D12" s="400">
        <v>56656</v>
      </c>
      <c r="E12" s="400">
        <v>54544</v>
      </c>
      <c r="F12" s="400">
        <v>50891</v>
      </c>
      <c r="G12" s="400">
        <v>50144</v>
      </c>
      <c r="H12" s="400">
        <v>54189</v>
      </c>
      <c r="I12" s="400">
        <v>47318</v>
      </c>
      <c r="J12" s="400">
        <v>39261</v>
      </c>
      <c r="K12" s="400">
        <v>48711</v>
      </c>
      <c r="L12" s="400">
        <v>57827</v>
      </c>
      <c r="M12" s="400">
        <v>57861</v>
      </c>
      <c r="N12" s="400">
        <v>58128</v>
      </c>
      <c r="O12" s="400">
        <v>60310</v>
      </c>
    </row>
    <row r="13" spans="1:15" ht="15" customHeight="1">
      <c r="A13" s="399" t="s">
        <v>114</v>
      </c>
      <c r="B13" s="399" t="s">
        <v>113</v>
      </c>
      <c r="C13" s="400">
        <v>22069</v>
      </c>
      <c r="D13" s="400">
        <v>22670</v>
      </c>
      <c r="E13" s="400">
        <v>26344</v>
      </c>
      <c r="F13" s="400">
        <v>17046</v>
      </c>
      <c r="G13" s="400">
        <v>18132</v>
      </c>
      <c r="H13" s="400">
        <v>19072</v>
      </c>
      <c r="I13" s="400">
        <v>14722</v>
      </c>
      <c r="J13" s="400">
        <v>16524</v>
      </c>
      <c r="K13" s="400">
        <v>18716</v>
      </c>
      <c r="L13" s="400">
        <v>13005</v>
      </c>
      <c r="M13" s="400">
        <v>16001</v>
      </c>
      <c r="N13" s="400">
        <v>11908</v>
      </c>
      <c r="O13" s="400">
        <v>28275</v>
      </c>
    </row>
    <row r="14" spans="1:15" ht="15" customHeight="1">
      <c r="A14" s="399" t="s">
        <v>214</v>
      </c>
      <c r="B14" s="399" t="s">
        <v>215</v>
      </c>
      <c r="C14" s="400">
        <v>3974</v>
      </c>
      <c r="D14" s="400">
        <v>4117</v>
      </c>
      <c r="E14" s="400">
        <v>3720</v>
      </c>
      <c r="F14" s="400">
        <v>4417</v>
      </c>
      <c r="G14" s="400">
        <v>4372</v>
      </c>
      <c r="H14" s="400">
        <v>4647</v>
      </c>
      <c r="I14" s="400">
        <v>5021</v>
      </c>
      <c r="J14" s="400">
        <v>5877</v>
      </c>
      <c r="K14" s="400">
        <v>6277</v>
      </c>
      <c r="L14" s="400">
        <v>5998</v>
      </c>
      <c r="M14" s="400">
        <v>6576</v>
      </c>
      <c r="N14" s="400">
        <v>5780</v>
      </c>
      <c r="O14" s="400">
        <v>6455</v>
      </c>
    </row>
    <row r="15" spans="1:15" ht="15" customHeight="1">
      <c r="A15" s="399" t="s">
        <v>216</v>
      </c>
      <c r="B15" s="399" t="s">
        <v>217</v>
      </c>
      <c r="C15" s="400">
        <v>997</v>
      </c>
      <c r="D15" s="400">
        <v>7807</v>
      </c>
      <c r="E15" s="400">
        <v>3951</v>
      </c>
      <c r="F15" s="400">
        <v>1747</v>
      </c>
      <c r="G15" s="400">
        <v>3058</v>
      </c>
      <c r="H15" s="400">
        <v>2827</v>
      </c>
      <c r="I15" s="400">
        <v>1438</v>
      </c>
      <c r="J15" s="400">
        <v>1200</v>
      </c>
      <c r="K15" s="400">
        <v>1034</v>
      </c>
      <c r="L15" s="400">
        <v>964</v>
      </c>
      <c r="M15" s="400">
        <v>2505</v>
      </c>
      <c r="N15" s="400">
        <v>2061</v>
      </c>
      <c r="O15" s="400">
        <v>7222</v>
      </c>
    </row>
    <row r="16" spans="1:15" s="331" customFormat="1" ht="15" customHeight="1">
      <c r="A16" s="402" t="s">
        <v>58</v>
      </c>
      <c r="B16" s="402" t="s">
        <v>43</v>
      </c>
      <c r="C16" s="403">
        <f t="shared" ref="C16:M16" si="0">SUM(C3:C7,C9:C15)</f>
        <v>571025</v>
      </c>
      <c r="D16" s="403">
        <f t="shared" si="0"/>
        <v>607881</v>
      </c>
      <c r="E16" s="403">
        <f t="shared" si="0"/>
        <v>654490</v>
      </c>
      <c r="F16" s="403">
        <f t="shared" si="0"/>
        <v>642812</v>
      </c>
      <c r="G16" s="403">
        <f t="shared" si="0"/>
        <v>603973</v>
      </c>
      <c r="H16" s="403">
        <f t="shared" si="0"/>
        <v>649627</v>
      </c>
      <c r="I16" s="403">
        <f t="shared" si="0"/>
        <v>608742</v>
      </c>
      <c r="J16" s="403">
        <f t="shared" si="0"/>
        <v>664230</v>
      </c>
      <c r="K16" s="403">
        <f t="shared" si="0"/>
        <v>629803</v>
      </c>
      <c r="L16" s="403">
        <f t="shared" si="0"/>
        <v>661065</v>
      </c>
      <c r="M16" s="403">
        <f t="shared" si="0"/>
        <v>662229</v>
      </c>
      <c r="N16" s="403">
        <f>SUM(N3:N7,N9:N15)</f>
        <v>694952</v>
      </c>
      <c r="O16" s="403">
        <f>SUM(O3:O7,O9:O15)</f>
        <v>661836</v>
      </c>
    </row>
    <row r="17" spans="1:16" ht="18.75" customHeight="1" thickBot="1">
      <c r="A17" s="405" t="s">
        <v>91</v>
      </c>
      <c r="B17" s="405" t="s">
        <v>220</v>
      </c>
      <c r="C17" s="398"/>
      <c r="D17" s="398"/>
      <c r="E17" s="398"/>
      <c r="F17" s="398"/>
      <c r="G17" s="398"/>
      <c r="H17" s="398"/>
      <c r="I17" s="398"/>
      <c r="J17" s="398"/>
      <c r="K17" s="398"/>
      <c r="L17" s="398"/>
      <c r="M17" s="406"/>
      <c r="N17" s="406"/>
      <c r="O17" s="406"/>
      <c r="P17" s="407"/>
    </row>
    <row r="18" spans="1:16" ht="15" customHeight="1">
      <c r="A18" s="399" t="s">
        <v>221</v>
      </c>
      <c r="B18" s="399" t="s">
        <v>200</v>
      </c>
      <c r="C18" s="400">
        <v>-195</v>
      </c>
      <c r="D18" s="400">
        <v>-165</v>
      </c>
      <c r="E18" s="400">
        <v>-150</v>
      </c>
      <c r="F18" s="400">
        <v>-175</v>
      </c>
      <c r="G18" s="400">
        <v>-185</v>
      </c>
      <c r="H18" s="400">
        <v>-370</v>
      </c>
      <c r="I18" s="400">
        <v>-2809</v>
      </c>
      <c r="J18" s="400">
        <v>-2450</v>
      </c>
      <c r="K18" s="400">
        <v>-241</v>
      </c>
      <c r="L18" s="400">
        <v>-281</v>
      </c>
      <c r="M18" s="400">
        <v>-861</v>
      </c>
      <c r="N18" s="400">
        <v>-984</v>
      </c>
      <c r="O18" s="400">
        <v>-709</v>
      </c>
      <c r="P18" s="408"/>
    </row>
    <row r="19" spans="1:16" ht="15" customHeight="1">
      <c r="A19" s="399" t="s">
        <v>222</v>
      </c>
      <c r="B19" s="399" t="s">
        <v>223</v>
      </c>
      <c r="C19" s="400">
        <v>-19307</v>
      </c>
      <c r="D19" s="400">
        <v>-31097</v>
      </c>
      <c r="E19" s="400">
        <v>-20120</v>
      </c>
      <c r="F19" s="400">
        <v>-27811</v>
      </c>
      <c r="G19" s="400">
        <v>-11773</v>
      </c>
      <c r="H19" s="400">
        <v>-20883</v>
      </c>
      <c r="I19" s="400">
        <v>-12654</v>
      </c>
      <c r="J19" s="400">
        <v>-68176</v>
      </c>
      <c r="K19" s="400">
        <v>-22419</v>
      </c>
      <c r="L19" s="400">
        <v>-34245</v>
      </c>
      <c r="M19" s="400">
        <v>-26283</v>
      </c>
      <c r="N19" s="400">
        <v>-33782</v>
      </c>
      <c r="O19" s="400">
        <v>-28684</v>
      </c>
      <c r="P19" s="408"/>
    </row>
    <row r="20" spans="1:16" ht="15" customHeight="1">
      <c r="A20" s="399" t="s">
        <v>201</v>
      </c>
      <c r="B20" s="399" t="s">
        <v>202</v>
      </c>
      <c r="C20" s="400">
        <v>-564</v>
      </c>
      <c r="D20" s="400">
        <v>-639</v>
      </c>
      <c r="E20" s="400">
        <v>-590</v>
      </c>
      <c r="F20" s="400">
        <f>-3198-C20-D20-E20</f>
        <v>-1405</v>
      </c>
      <c r="G20" s="400">
        <v>-608</v>
      </c>
      <c r="H20" s="400">
        <f>-2399-G20</f>
        <v>-1791</v>
      </c>
      <c r="I20" s="400">
        <f>-4476-G20-H20</f>
        <v>-2077</v>
      </c>
      <c r="J20" s="400">
        <f>-8918-G20-H20-I20</f>
        <v>-4442</v>
      </c>
      <c r="K20" s="400">
        <v>-2899</v>
      </c>
      <c r="L20" s="400">
        <v>-3858</v>
      </c>
      <c r="M20" s="400">
        <v>-1791</v>
      </c>
      <c r="N20" s="400">
        <v>-18136</v>
      </c>
      <c r="O20" s="400">
        <v>-13198</v>
      </c>
    </row>
    <row r="21" spans="1:16" ht="15" customHeight="1">
      <c r="A21" s="399" t="s">
        <v>205</v>
      </c>
      <c r="B21" s="399" t="s">
        <v>206</v>
      </c>
      <c r="C21" s="400">
        <v>-38585</v>
      </c>
      <c r="D21" s="400">
        <v>-40082</v>
      </c>
      <c r="E21" s="400">
        <v>-69396</v>
      </c>
      <c r="F21" s="400">
        <v>-56238</v>
      </c>
      <c r="G21" s="400">
        <v>-38851</v>
      </c>
      <c r="H21" s="400">
        <v>-59617</v>
      </c>
      <c r="I21" s="400">
        <v>-39434</v>
      </c>
      <c r="J21" s="400">
        <v>-50360</v>
      </c>
      <c r="K21" s="400">
        <v>-40656</v>
      </c>
      <c r="L21" s="400">
        <v>-57297</v>
      </c>
      <c r="M21" s="400">
        <v>-43102</v>
      </c>
      <c r="N21" s="400">
        <v>-46809</v>
      </c>
      <c r="O21" s="400">
        <v>-43280</v>
      </c>
    </row>
    <row r="22" spans="1:16" ht="15" customHeight="1">
      <c r="A22" s="399" t="s">
        <v>207</v>
      </c>
      <c r="B22" s="399" t="s">
        <v>208</v>
      </c>
      <c r="C22" s="400">
        <v>-26239</v>
      </c>
      <c r="D22" s="400">
        <v>-27778</v>
      </c>
      <c r="E22" s="400">
        <v>-56218</v>
      </c>
      <c r="F22" s="400">
        <v>-42235</v>
      </c>
      <c r="G22" s="400">
        <v>-27583</v>
      </c>
      <c r="H22" s="400">
        <v>-47120</v>
      </c>
      <c r="I22" s="400">
        <v>-27091</v>
      </c>
      <c r="J22" s="400">
        <v>-38452</v>
      </c>
      <c r="K22" s="400">
        <v>-30812</v>
      </c>
      <c r="L22" s="400">
        <v>-46330</v>
      </c>
      <c r="M22" s="400">
        <v>-32529</v>
      </c>
      <c r="N22" s="400">
        <v>-33022</v>
      </c>
      <c r="O22" s="400">
        <v>-30654</v>
      </c>
    </row>
    <row r="23" spans="1:16" ht="15" customHeight="1">
      <c r="A23" s="399" t="s">
        <v>209</v>
      </c>
      <c r="B23" s="399" t="s">
        <v>210</v>
      </c>
      <c r="C23" s="400">
        <v>-8923</v>
      </c>
      <c r="D23" s="400">
        <v>-9623</v>
      </c>
      <c r="E23" s="400">
        <v>-5523</v>
      </c>
      <c r="F23" s="400">
        <v>-9193</v>
      </c>
      <c r="G23" s="400">
        <v>-8707</v>
      </c>
      <c r="H23" s="400">
        <v>-10189</v>
      </c>
      <c r="I23" s="400">
        <v>-9230</v>
      </c>
      <c r="J23" s="400">
        <v>-10451</v>
      </c>
      <c r="K23" s="400">
        <v>-9122</v>
      </c>
      <c r="L23" s="400">
        <v>-10125</v>
      </c>
      <c r="M23" s="400">
        <v>-10119</v>
      </c>
      <c r="N23" s="400">
        <v>-10530</v>
      </c>
      <c r="O23" s="400">
        <v>-1522</v>
      </c>
    </row>
    <row r="24" spans="1:16" ht="15" customHeight="1">
      <c r="A24" s="399" t="s">
        <v>114</v>
      </c>
      <c r="B24" s="399" t="s">
        <v>113</v>
      </c>
      <c r="C24" s="400">
        <v>-3172</v>
      </c>
      <c r="D24" s="400">
        <v>-2739</v>
      </c>
      <c r="E24" s="400">
        <v>-2616</v>
      </c>
      <c r="F24" s="400">
        <v>-2648</v>
      </c>
      <c r="G24" s="400">
        <v>-2731</v>
      </c>
      <c r="H24" s="400">
        <v>-2388</v>
      </c>
      <c r="I24" s="400">
        <v>-2192</v>
      </c>
      <c r="J24" s="400">
        <v>-2283</v>
      </c>
      <c r="K24" s="400">
        <v>-2503</v>
      </c>
      <c r="L24" s="400">
        <v>-1783</v>
      </c>
      <c r="M24" s="400">
        <v>-2068</v>
      </c>
      <c r="N24" s="400">
        <v>-1944</v>
      </c>
      <c r="O24" s="400">
        <v>-3614</v>
      </c>
    </row>
    <row r="25" spans="1:16" ht="15" customHeight="1">
      <c r="A25" s="399" t="s">
        <v>224</v>
      </c>
      <c r="B25" s="399" t="s">
        <v>212</v>
      </c>
      <c r="C25" s="400">
        <v>-1630</v>
      </c>
      <c r="D25" s="400">
        <v>-1620</v>
      </c>
      <c r="E25" s="400">
        <v>-1618</v>
      </c>
      <c r="F25" s="400">
        <v>-1740</v>
      </c>
      <c r="G25" s="400">
        <v>-1829</v>
      </c>
      <c r="H25" s="400">
        <v>-1799</v>
      </c>
      <c r="I25" s="400">
        <v>-1512</v>
      </c>
      <c r="J25" s="400">
        <v>-1828</v>
      </c>
      <c r="K25" s="400">
        <v>-2139</v>
      </c>
      <c r="L25" s="400">
        <v>-1480</v>
      </c>
      <c r="M25" s="400">
        <v>-2017</v>
      </c>
      <c r="N25" s="400">
        <v>-5761</v>
      </c>
      <c r="O25" s="400">
        <v>-6001</v>
      </c>
    </row>
    <row r="26" spans="1:16" ht="15" customHeight="1">
      <c r="A26" s="399" t="s">
        <v>57</v>
      </c>
      <c r="B26" s="399" t="s">
        <v>213</v>
      </c>
      <c r="C26" s="400">
        <v>-2140</v>
      </c>
      <c r="D26" s="400">
        <v>-2489</v>
      </c>
      <c r="E26" s="400">
        <v>-6266</v>
      </c>
      <c r="F26" s="400">
        <v>-3876</v>
      </c>
      <c r="G26" s="400">
        <v>-2209</v>
      </c>
      <c r="H26" s="400">
        <v>-1950</v>
      </c>
      <c r="I26" s="400">
        <v>-2157</v>
      </c>
      <c r="J26" s="400">
        <v>-2153</v>
      </c>
      <c r="K26" s="400">
        <v>-5138</v>
      </c>
      <c r="L26" s="400">
        <v>-5187</v>
      </c>
      <c r="M26" s="400">
        <v>-4634</v>
      </c>
      <c r="N26" s="400">
        <v>-4774</v>
      </c>
      <c r="O26" s="400">
        <v>-4340</v>
      </c>
    </row>
    <row r="27" spans="1:16" ht="15" customHeight="1">
      <c r="A27" s="399" t="s">
        <v>56</v>
      </c>
      <c r="B27" s="399" t="s">
        <v>44</v>
      </c>
      <c r="C27" s="400">
        <v>-5805</v>
      </c>
      <c r="D27" s="400">
        <v>-5832</v>
      </c>
      <c r="E27" s="400">
        <v>-5811</v>
      </c>
      <c r="F27" s="400">
        <v>-4130</v>
      </c>
      <c r="G27" s="400">
        <v>-5309</v>
      </c>
      <c r="H27" s="400">
        <v>-4955</v>
      </c>
      <c r="I27" s="400">
        <v>-4486</v>
      </c>
      <c r="J27" s="400">
        <v>-3058</v>
      </c>
      <c r="K27" s="400">
        <v>-2826</v>
      </c>
      <c r="L27" s="400">
        <v>-2205</v>
      </c>
      <c r="M27" s="400">
        <v>-2130</v>
      </c>
      <c r="N27" s="400">
        <v>-3514</v>
      </c>
      <c r="O27" s="400">
        <v>-2307</v>
      </c>
    </row>
    <row r="28" spans="1:16" ht="15" customHeight="1">
      <c r="A28" s="399" t="s">
        <v>214</v>
      </c>
      <c r="B28" s="399" t="s">
        <v>215</v>
      </c>
      <c r="C28" s="400">
        <v>-5967</v>
      </c>
      <c r="D28" s="400">
        <v>-7008</v>
      </c>
      <c r="E28" s="400">
        <v>-6769</v>
      </c>
      <c r="F28" s="400">
        <v>-7440</v>
      </c>
      <c r="G28" s="400">
        <v>-7044</v>
      </c>
      <c r="H28" s="400">
        <v>-6451</v>
      </c>
      <c r="I28" s="400">
        <v>-6894</v>
      </c>
      <c r="J28" s="400">
        <v>-6933</v>
      </c>
      <c r="K28" s="400">
        <v>-7564</v>
      </c>
      <c r="L28" s="400">
        <v>-7575</v>
      </c>
      <c r="M28" s="400">
        <v>-7424</v>
      </c>
      <c r="N28" s="400">
        <v>-7864</v>
      </c>
      <c r="O28" s="400">
        <v>-7287</v>
      </c>
    </row>
    <row r="29" spans="1:16" ht="15" customHeight="1">
      <c r="A29" s="399" t="s">
        <v>225</v>
      </c>
      <c r="B29" s="399" t="s">
        <v>226</v>
      </c>
      <c r="C29" s="400">
        <v>-1801</v>
      </c>
      <c r="D29" s="400">
        <v>-3050</v>
      </c>
      <c r="E29" s="400">
        <v>-3405</v>
      </c>
      <c r="F29" s="400">
        <v>-3662</v>
      </c>
      <c r="G29" s="400">
        <v>-2112</v>
      </c>
      <c r="H29" s="400">
        <v>-2403</v>
      </c>
      <c r="I29" s="400">
        <v>-2359</v>
      </c>
      <c r="J29" s="400">
        <v>-2470</v>
      </c>
      <c r="K29" s="400">
        <v>-2314</v>
      </c>
      <c r="L29" s="400">
        <v>-2153</v>
      </c>
      <c r="M29" s="400">
        <v>-2257</v>
      </c>
      <c r="N29" s="400">
        <v>-2189</v>
      </c>
      <c r="O29" s="400">
        <v>-2099</v>
      </c>
    </row>
    <row r="30" spans="1:16" ht="15" customHeight="1">
      <c r="A30" s="399" t="s">
        <v>218</v>
      </c>
      <c r="B30" s="399" t="s">
        <v>219</v>
      </c>
      <c r="C30" s="400">
        <f>-8306-C20</f>
        <v>-7742</v>
      </c>
      <c r="D30" s="400">
        <f>-8534-D20</f>
        <v>-7895</v>
      </c>
      <c r="E30" s="400">
        <f>-5911-E20</f>
        <v>-5321</v>
      </c>
      <c r="F30" s="400">
        <f>-10516-F20</f>
        <v>-9111</v>
      </c>
      <c r="G30" s="400">
        <f>-8111-G20</f>
        <v>-7503</v>
      </c>
      <c r="H30" s="400">
        <f>-8862-H20</f>
        <v>-7071</v>
      </c>
      <c r="I30" s="400">
        <f>-9365-I20</f>
        <v>-7288</v>
      </c>
      <c r="J30" s="400">
        <f>-16791-J20</f>
        <v>-12349</v>
      </c>
      <c r="K30" s="400">
        <f>-14819-K20</f>
        <v>-11920</v>
      </c>
      <c r="L30" s="400">
        <v>-12519</v>
      </c>
      <c r="M30" s="400">
        <v>-15496</v>
      </c>
      <c r="N30" s="400">
        <v>-16960</v>
      </c>
      <c r="O30" s="400">
        <f>-10100-451</f>
        <v>-10551</v>
      </c>
    </row>
    <row r="31" spans="1:16" s="331" customFormat="1" ht="15" customHeight="1">
      <c r="A31" s="402" t="s">
        <v>58</v>
      </c>
      <c r="B31" s="402" t="s">
        <v>43</v>
      </c>
      <c r="C31" s="403">
        <f t="shared" ref="C31:O31" si="1">SUM(C18:C21,C23:C30)</f>
        <v>-95831</v>
      </c>
      <c r="D31" s="403">
        <f t="shared" si="1"/>
        <v>-112239</v>
      </c>
      <c r="E31" s="403">
        <f t="shared" si="1"/>
        <v>-127585</v>
      </c>
      <c r="F31" s="403">
        <f t="shared" si="1"/>
        <v>-127429</v>
      </c>
      <c r="G31" s="403">
        <f t="shared" si="1"/>
        <v>-88861</v>
      </c>
      <c r="H31" s="403">
        <f t="shared" si="1"/>
        <v>-119867</v>
      </c>
      <c r="I31" s="403">
        <f t="shared" si="1"/>
        <v>-93092</v>
      </c>
      <c r="J31" s="403">
        <f t="shared" si="1"/>
        <v>-166953</v>
      </c>
      <c r="K31" s="403">
        <f t="shared" si="1"/>
        <v>-109741</v>
      </c>
      <c r="L31" s="403">
        <f t="shared" si="1"/>
        <v>-138708</v>
      </c>
      <c r="M31" s="403">
        <f t="shared" si="1"/>
        <v>-118182</v>
      </c>
      <c r="N31" s="403">
        <f t="shared" si="1"/>
        <v>-153247</v>
      </c>
      <c r="O31" s="403">
        <f t="shared" si="1"/>
        <v>-123592</v>
      </c>
      <c r="P31" s="404"/>
    </row>
    <row r="32" spans="1:16" ht="15" customHeight="1">
      <c r="P32" s="348"/>
    </row>
    <row r="33" spans="1:27" ht="15" customHeight="1">
      <c r="A33" s="402" t="s">
        <v>55</v>
      </c>
      <c r="B33" s="402" t="s">
        <v>4</v>
      </c>
      <c r="C33" s="403">
        <f t="shared" ref="C33:M33" si="2">SUM(C16,C31)</f>
        <v>475194</v>
      </c>
      <c r="D33" s="403">
        <f t="shared" si="2"/>
        <v>495642</v>
      </c>
      <c r="E33" s="403">
        <f t="shared" si="2"/>
        <v>526905</v>
      </c>
      <c r="F33" s="403">
        <f t="shared" si="2"/>
        <v>515383</v>
      </c>
      <c r="G33" s="403">
        <f t="shared" si="2"/>
        <v>515112</v>
      </c>
      <c r="H33" s="403">
        <f t="shared" si="2"/>
        <v>529760</v>
      </c>
      <c r="I33" s="403">
        <f t="shared" si="2"/>
        <v>515650</v>
      </c>
      <c r="J33" s="403">
        <f t="shared" si="2"/>
        <v>497277</v>
      </c>
      <c r="K33" s="403">
        <f t="shared" si="2"/>
        <v>520062</v>
      </c>
      <c r="L33" s="403">
        <f t="shared" si="2"/>
        <v>522357</v>
      </c>
      <c r="M33" s="403">
        <f t="shared" si="2"/>
        <v>544047</v>
      </c>
      <c r="N33" s="403">
        <f>SUM(N16,N31)</f>
        <v>541705</v>
      </c>
      <c r="O33" s="403">
        <f>SUM(O16,O31)</f>
        <v>538244</v>
      </c>
      <c r="R33" s="29"/>
      <c r="S33" s="29"/>
      <c r="T33" s="29"/>
      <c r="U33" s="29"/>
      <c r="V33" s="29"/>
      <c r="W33" s="29"/>
      <c r="X33" s="29"/>
      <c r="Y33" s="29"/>
      <c r="Z33" s="29"/>
      <c r="AA33" s="29"/>
    </row>
    <row r="34" spans="1:27" ht="15" customHeight="1">
      <c r="R34" s="29"/>
      <c r="S34" s="29"/>
      <c r="T34" s="29"/>
      <c r="U34" s="29"/>
      <c r="V34" s="29"/>
      <c r="W34" s="29"/>
      <c r="X34" s="29"/>
      <c r="Y34" s="29"/>
      <c r="Z34" s="29"/>
      <c r="AA34" s="29"/>
    </row>
    <row r="35" spans="1:27" ht="15" customHeight="1" thickBot="1">
      <c r="C35" s="409"/>
      <c r="D35" s="398"/>
      <c r="E35" s="398"/>
      <c r="F35" s="398"/>
      <c r="G35" s="398"/>
      <c r="H35" s="398"/>
      <c r="I35" s="398"/>
      <c r="J35" s="398"/>
      <c r="K35" s="398"/>
      <c r="L35" s="398"/>
      <c r="M35" s="398"/>
      <c r="N35" s="398"/>
      <c r="O35" s="398"/>
      <c r="R35" s="29"/>
      <c r="S35" s="29"/>
      <c r="T35" s="29"/>
      <c r="U35" s="29"/>
      <c r="V35" s="29"/>
      <c r="W35" s="29"/>
      <c r="X35" s="29"/>
      <c r="Y35" s="29"/>
      <c r="Z35" s="29"/>
      <c r="AA35" s="29"/>
    </row>
    <row r="36" spans="1:27" ht="15" customHeight="1" thickBot="1">
      <c r="A36" s="385" t="s">
        <v>55</v>
      </c>
      <c r="B36" s="385" t="s">
        <v>4</v>
      </c>
      <c r="C36" s="410" t="s">
        <v>189</v>
      </c>
      <c r="D36" s="398" t="s">
        <v>190</v>
      </c>
      <c r="E36" s="398" t="s">
        <v>191</v>
      </c>
      <c r="F36" s="398" t="str">
        <f>F2</f>
        <v>IV Q 2017</v>
      </c>
      <c r="G36" s="398" t="str">
        <f>G2</f>
        <v>I Q 2018</v>
      </c>
      <c r="H36" s="398" t="str">
        <f>H2</f>
        <v>II Q 2018</v>
      </c>
      <c r="I36" s="398" t="s">
        <v>195</v>
      </c>
      <c r="J36" s="398" t="str">
        <f>J2</f>
        <v>IV Q 2018</v>
      </c>
      <c r="K36" s="398" t="s">
        <v>197</v>
      </c>
      <c r="L36" s="398" t="s">
        <v>198</v>
      </c>
      <c r="M36" s="398" t="s">
        <v>629</v>
      </c>
      <c r="N36" s="398" t="str">
        <f>N2</f>
        <v>IV Q 2019</v>
      </c>
      <c r="O36" s="398" t="str">
        <f>O2</f>
        <v>I Q 2020</v>
      </c>
      <c r="R36" s="29"/>
      <c r="S36" s="29"/>
      <c r="T36" s="29"/>
      <c r="U36" s="29"/>
      <c r="V36" s="29"/>
      <c r="W36" s="29"/>
      <c r="X36" s="29"/>
      <c r="Y36" s="29"/>
      <c r="Z36" s="29"/>
      <c r="AA36" s="29"/>
    </row>
    <row r="37" spans="1:27" ht="15" customHeight="1">
      <c r="A37" s="399" t="s">
        <v>199</v>
      </c>
      <c r="B37" s="399" t="s">
        <v>200</v>
      </c>
      <c r="C37" s="400">
        <f t="shared" ref="C37:L37" si="3">C3+C18</f>
        <v>83166</v>
      </c>
      <c r="D37" s="400">
        <f t="shared" si="3"/>
        <v>85353</v>
      </c>
      <c r="E37" s="400">
        <f t="shared" si="3"/>
        <v>83698</v>
      </c>
      <c r="F37" s="400">
        <f t="shared" si="3"/>
        <v>85404</v>
      </c>
      <c r="G37" s="400">
        <f t="shared" si="3"/>
        <v>81314</v>
      </c>
      <c r="H37" s="400">
        <f t="shared" si="3"/>
        <v>80029</v>
      </c>
      <c r="I37" s="400">
        <f t="shared" si="3"/>
        <v>75671</v>
      </c>
      <c r="J37" s="400">
        <f t="shared" si="3"/>
        <v>80429</v>
      </c>
      <c r="K37" s="400">
        <f t="shared" si="3"/>
        <v>80848</v>
      </c>
      <c r="L37" s="400">
        <f t="shared" si="3"/>
        <v>81375</v>
      </c>
      <c r="M37" s="400">
        <v>81709</v>
      </c>
      <c r="N37" s="400">
        <v>80673</v>
      </c>
      <c r="O37" s="400">
        <v>78999</v>
      </c>
      <c r="R37" s="29"/>
      <c r="S37" s="29"/>
      <c r="T37" s="29"/>
      <c r="U37" s="29"/>
      <c r="V37" s="29"/>
      <c r="W37" s="29"/>
      <c r="X37" s="29"/>
      <c r="Y37" s="29"/>
      <c r="Z37" s="29"/>
      <c r="AA37" s="29"/>
    </row>
    <row r="38" spans="1:27" ht="15" customHeight="1">
      <c r="A38" s="399" t="s">
        <v>626</v>
      </c>
      <c r="B38" s="399" t="s">
        <v>610</v>
      </c>
      <c r="C38" s="400">
        <f t="shared" ref="C38:L38" si="4">C4+C19</f>
        <v>58933</v>
      </c>
      <c r="D38" s="400">
        <f t="shared" si="4"/>
        <v>50701</v>
      </c>
      <c r="E38" s="400">
        <f t="shared" si="4"/>
        <v>67014</v>
      </c>
      <c r="F38" s="400">
        <f t="shared" si="4"/>
        <v>61381</v>
      </c>
      <c r="G38" s="400">
        <f t="shared" si="4"/>
        <v>72644</v>
      </c>
      <c r="H38" s="400">
        <f t="shared" si="4"/>
        <v>74018</v>
      </c>
      <c r="I38" s="400">
        <f t="shared" si="4"/>
        <v>82072</v>
      </c>
      <c r="J38" s="400">
        <f t="shared" si="4"/>
        <v>42663</v>
      </c>
      <c r="K38" s="400">
        <f t="shared" si="4"/>
        <v>78287</v>
      </c>
      <c r="L38" s="400">
        <f t="shared" si="4"/>
        <v>64767</v>
      </c>
      <c r="M38" s="400">
        <v>76414</v>
      </c>
      <c r="N38" s="400">
        <v>88937</v>
      </c>
      <c r="O38" s="400">
        <v>64404</v>
      </c>
      <c r="R38" s="29"/>
      <c r="S38" s="29"/>
      <c r="T38" s="29"/>
      <c r="U38" s="29"/>
      <c r="V38" s="29"/>
      <c r="W38" s="29"/>
      <c r="X38" s="29"/>
      <c r="Y38" s="29"/>
      <c r="Z38" s="29"/>
      <c r="AA38" s="29"/>
    </row>
    <row r="39" spans="1:27" ht="15" customHeight="1">
      <c r="A39" s="399" t="s">
        <v>201</v>
      </c>
      <c r="B39" s="399" t="s">
        <v>202</v>
      </c>
      <c r="C39" s="400">
        <f>C5+C20</f>
        <v>12224</v>
      </c>
      <c r="D39" s="400">
        <f t="shared" ref="D39:L39" si="5">D5+D20</f>
        <v>11192</v>
      </c>
      <c r="E39" s="400">
        <f t="shared" si="5"/>
        <v>15755</v>
      </c>
      <c r="F39" s="400">
        <f t="shared" si="5"/>
        <v>17934</v>
      </c>
      <c r="G39" s="400">
        <f t="shared" si="5"/>
        <v>14213</v>
      </c>
      <c r="H39" s="400">
        <f t="shared" si="5"/>
        <v>13144</v>
      </c>
      <c r="I39" s="400">
        <f t="shared" si="5"/>
        <v>12663</v>
      </c>
      <c r="J39" s="400">
        <f t="shared" si="5"/>
        <v>21584</v>
      </c>
      <c r="K39" s="400">
        <f t="shared" si="5"/>
        <v>14492</v>
      </c>
      <c r="L39" s="400">
        <f t="shared" si="5"/>
        <v>12995</v>
      </c>
      <c r="M39" s="400">
        <v>16046</v>
      </c>
      <c r="N39" s="400">
        <v>2201</v>
      </c>
      <c r="O39" s="400">
        <v>10612</v>
      </c>
      <c r="R39" s="29"/>
      <c r="S39" s="29"/>
      <c r="T39" s="29"/>
      <c r="U39" s="29"/>
      <c r="V39" s="29"/>
      <c r="W39" s="29"/>
      <c r="X39" s="29"/>
      <c r="Y39" s="29"/>
      <c r="Z39" s="29"/>
      <c r="AA39" s="29"/>
    </row>
    <row r="40" spans="1:27" ht="15" customHeight="1">
      <c r="A40" s="399" t="s">
        <v>203</v>
      </c>
      <c r="B40" s="399" t="s">
        <v>204</v>
      </c>
      <c r="C40" s="400">
        <f t="shared" ref="C40:L40" si="6">C6</f>
        <v>78131</v>
      </c>
      <c r="D40" s="400">
        <f t="shared" si="6"/>
        <v>84907</v>
      </c>
      <c r="E40" s="400">
        <f t="shared" si="6"/>
        <v>91823</v>
      </c>
      <c r="F40" s="400">
        <f t="shared" si="6"/>
        <v>91195</v>
      </c>
      <c r="G40" s="400">
        <f t="shared" si="6"/>
        <v>89091</v>
      </c>
      <c r="H40" s="400">
        <f t="shared" si="6"/>
        <v>100549</v>
      </c>
      <c r="I40" s="400">
        <f t="shared" si="6"/>
        <v>96500</v>
      </c>
      <c r="J40" s="400">
        <f t="shared" si="6"/>
        <v>109843</v>
      </c>
      <c r="K40" s="400">
        <f t="shared" si="6"/>
        <v>106851</v>
      </c>
      <c r="L40" s="400">
        <f t="shared" si="6"/>
        <v>113794</v>
      </c>
      <c r="M40" s="400">
        <v>111614</v>
      </c>
      <c r="N40" s="400">
        <v>110458</v>
      </c>
      <c r="O40" s="400">
        <v>121539</v>
      </c>
      <c r="R40" s="29"/>
      <c r="S40" s="29"/>
      <c r="T40" s="29"/>
      <c r="U40" s="29"/>
      <c r="V40" s="29"/>
      <c r="W40" s="29"/>
      <c r="X40" s="29"/>
      <c r="Y40" s="29"/>
      <c r="Z40" s="29"/>
      <c r="AA40" s="29"/>
    </row>
    <row r="41" spans="1:27" ht="15" customHeight="1">
      <c r="A41" s="399" t="s">
        <v>205</v>
      </c>
      <c r="B41" s="399" t="s">
        <v>206</v>
      </c>
      <c r="C41" s="400">
        <f t="shared" ref="C41:L41" si="7">C7+C21</f>
        <v>88449</v>
      </c>
      <c r="D41" s="400">
        <f t="shared" si="7"/>
        <v>92393</v>
      </c>
      <c r="E41" s="400">
        <f t="shared" si="7"/>
        <v>93025</v>
      </c>
      <c r="F41" s="400">
        <f t="shared" si="7"/>
        <v>98827</v>
      </c>
      <c r="G41" s="400">
        <f t="shared" si="7"/>
        <v>94406</v>
      </c>
      <c r="H41" s="400">
        <f t="shared" si="7"/>
        <v>95680</v>
      </c>
      <c r="I41" s="400">
        <f t="shared" si="7"/>
        <v>96924</v>
      </c>
      <c r="J41" s="400">
        <f t="shared" si="7"/>
        <v>99424</v>
      </c>
      <c r="K41" s="400">
        <f t="shared" si="7"/>
        <v>94473</v>
      </c>
      <c r="L41" s="400">
        <f t="shared" si="7"/>
        <v>98096</v>
      </c>
      <c r="M41" s="400">
        <v>100793</v>
      </c>
      <c r="N41" s="400">
        <v>94553</v>
      </c>
      <c r="O41" s="400">
        <v>88902</v>
      </c>
      <c r="R41" s="29"/>
      <c r="S41" s="29"/>
      <c r="T41" s="29"/>
      <c r="U41" s="29"/>
      <c r="V41" s="29"/>
      <c r="W41" s="29"/>
      <c r="X41" s="29"/>
      <c r="Y41" s="29"/>
      <c r="Z41" s="29"/>
      <c r="AA41" s="29"/>
    </row>
    <row r="42" spans="1:27" ht="15" customHeight="1">
      <c r="A42" s="399" t="s">
        <v>207</v>
      </c>
      <c r="B42" s="399" t="s">
        <v>208</v>
      </c>
      <c r="C42" s="400">
        <f t="shared" ref="C42:L42" si="8">C8+C22</f>
        <v>42512</v>
      </c>
      <c r="D42" s="400">
        <f t="shared" si="8"/>
        <v>43677</v>
      </c>
      <c r="E42" s="400">
        <f t="shared" si="8"/>
        <v>45121</v>
      </c>
      <c r="F42" s="400">
        <f t="shared" si="8"/>
        <v>46657</v>
      </c>
      <c r="G42" s="400">
        <f t="shared" si="8"/>
        <v>45954</v>
      </c>
      <c r="H42" s="400">
        <f t="shared" si="8"/>
        <v>47888</v>
      </c>
      <c r="I42" s="400">
        <f t="shared" si="8"/>
        <v>47191</v>
      </c>
      <c r="J42" s="400">
        <f t="shared" si="8"/>
        <v>48142</v>
      </c>
      <c r="K42" s="400">
        <f t="shared" si="8"/>
        <v>45528</v>
      </c>
      <c r="L42" s="400">
        <f t="shared" si="8"/>
        <v>49414</v>
      </c>
      <c r="M42" s="400">
        <v>50512</v>
      </c>
      <c r="N42" s="400">
        <v>48824</v>
      </c>
      <c r="O42" s="400">
        <v>47935</v>
      </c>
      <c r="R42" s="29"/>
      <c r="S42" s="29"/>
      <c r="T42" s="29"/>
      <c r="U42" s="29"/>
      <c r="V42" s="29"/>
      <c r="W42" s="29"/>
      <c r="X42" s="29"/>
      <c r="Y42" s="29"/>
      <c r="Z42" s="29"/>
      <c r="AA42" s="29"/>
    </row>
    <row r="43" spans="1:27" ht="15" customHeight="1">
      <c r="A43" s="399" t="s">
        <v>209</v>
      </c>
      <c r="B43" s="399" t="s">
        <v>210</v>
      </c>
      <c r="C43" s="400">
        <f t="shared" ref="C43:L43" si="9">C9+C23</f>
        <v>31106</v>
      </c>
      <c r="D43" s="400">
        <f t="shared" si="9"/>
        <v>32537</v>
      </c>
      <c r="E43" s="400">
        <f t="shared" si="9"/>
        <v>37283</v>
      </c>
      <c r="F43" s="400">
        <f t="shared" si="9"/>
        <v>35360</v>
      </c>
      <c r="G43" s="400">
        <f t="shared" si="9"/>
        <v>34411</v>
      </c>
      <c r="H43" s="400">
        <f t="shared" si="9"/>
        <v>31953</v>
      </c>
      <c r="I43" s="400">
        <f t="shared" si="9"/>
        <v>32923</v>
      </c>
      <c r="J43" s="400">
        <f t="shared" si="9"/>
        <v>36397</v>
      </c>
      <c r="K43" s="400">
        <f t="shared" si="9"/>
        <v>35279</v>
      </c>
      <c r="L43" s="400">
        <f t="shared" si="9"/>
        <v>35124</v>
      </c>
      <c r="M43" s="400">
        <v>36332</v>
      </c>
      <c r="N43" s="400">
        <v>39048</v>
      </c>
      <c r="O43" s="400">
        <v>33218</v>
      </c>
      <c r="R43" s="29"/>
      <c r="S43" s="29"/>
      <c r="T43" s="29"/>
      <c r="U43" s="29"/>
      <c r="V43" s="29"/>
      <c r="W43" s="29"/>
      <c r="X43" s="29"/>
      <c r="Y43" s="29"/>
      <c r="Z43" s="29"/>
      <c r="AA43" s="29"/>
    </row>
    <row r="44" spans="1:27" ht="15" customHeight="1">
      <c r="A44" s="399" t="s">
        <v>56</v>
      </c>
      <c r="B44" s="399" t="s">
        <v>44</v>
      </c>
      <c r="C44" s="400">
        <f t="shared" ref="C44:L44" si="10">C10+C27</f>
        <v>-1949</v>
      </c>
      <c r="D44" s="400">
        <f t="shared" si="10"/>
        <v>-2790</v>
      </c>
      <c r="E44" s="400">
        <f t="shared" si="10"/>
        <v>-4185</v>
      </c>
      <c r="F44" s="400">
        <f t="shared" si="10"/>
        <v>-2924</v>
      </c>
      <c r="G44" s="400">
        <f t="shared" si="10"/>
        <v>-4446</v>
      </c>
      <c r="H44" s="400">
        <f t="shared" si="10"/>
        <v>-4272</v>
      </c>
      <c r="I44" s="400">
        <f t="shared" si="10"/>
        <v>-4214</v>
      </c>
      <c r="J44" s="400">
        <f t="shared" si="10"/>
        <v>-85</v>
      </c>
      <c r="K44" s="400">
        <f t="shared" si="10"/>
        <v>-1113</v>
      </c>
      <c r="L44" s="400">
        <f t="shared" si="10"/>
        <v>-766</v>
      </c>
      <c r="M44" s="400">
        <v>-740</v>
      </c>
      <c r="N44" s="400">
        <v>12893</v>
      </c>
      <c r="O44" s="400">
        <v>1938</v>
      </c>
      <c r="R44" s="29"/>
      <c r="S44" s="29"/>
      <c r="T44" s="29"/>
      <c r="U44" s="29"/>
      <c r="V44" s="29"/>
      <c r="W44" s="29"/>
      <c r="X44" s="29"/>
      <c r="Y44" s="29"/>
      <c r="Z44" s="29"/>
      <c r="AA44" s="29"/>
    </row>
    <row r="45" spans="1:27" ht="15" customHeight="1">
      <c r="A45" s="399" t="s">
        <v>211</v>
      </c>
      <c r="B45" s="399" t="s">
        <v>212</v>
      </c>
      <c r="C45" s="400">
        <f t="shared" ref="C45:L45" si="11">C11+C25</f>
        <v>67435</v>
      </c>
      <c r="D45" s="400">
        <f t="shared" si="11"/>
        <v>73280</v>
      </c>
      <c r="E45" s="400">
        <f t="shared" si="11"/>
        <v>78310</v>
      </c>
      <c r="F45" s="400">
        <f t="shared" si="11"/>
        <v>80842</v>
      </c>
      <c r="G45" s="400">
        <f t="shared" si="11"/>
        <v>79372</v>
      </c>
      <c r="H45" s="400">
        <f t="shared" si="11"/>
        <v>78187</v>
      </c>
      <c r="I45" s="400">
        <f t="shared" si="11"/>
        <v>75502</v>
      </c>
      <c r="J45" s="400">
        <f t="shared" si="11"/>
        <v>70348</v>
      </c>
      <c r="K45" s="400">
        <f t="shared" si="11"/>
        <v>65646</v>
      </c>
      <c r="L45" s="400">
        <f t="shared" si="11"/>
        <v>68395</v>
      </c>
      <c r="M45" s="400">
        <v>70815</v>
      </c>
      <c r="N45" s="400">
        <v>68795</v>
      </c>
      <c r="O45" s="400">
        <v>64262</v>
      </c>
      <c r="R45" s="29"/>
      <c r="S45" s="29"/>
      <c r="T45" s="29"/>
      <c r="U45" s="29"/>
      <c r="V45" s="29"/>
      <c r="W45" s="29"/>
      <c r="X45" s="29"/>
      <c r="Y45" s="29"/>
      <c r="Z45" s="29"/>
      <c r="AA45" s="29"/>
    </row>
    <row r="46" spans="1:27" ht="15" customHeight="1">
      <c r="A46" s="399" t="s">
        <v>57</v>
      </c>
      <c r="B46" s="399" t="s">
        <v>213</v>
      </c>
      <c r="C46" s="400">
        <f t="shared" ref="C46:L46" si="12">C12+C26</f>
        <v>49341</v>
      </c>
      <c r="D46" s="400">
        <f t="shared" si="12"/>
        <v>54167</v>
      </c>
      <c r="E46" s="400">
        <f t="shared" si="12"/>
        <v>48278</v>
      </c>
      <c r="F46" s="400">
        <f t="shared" si="12"/>
        <v>47015</v>
      </c>
      <c r="G46" s="400">
        <f t="shared" si="12"/>
        <v>47935</v>
      </c>
      <c r="H46" s="400">
        <f t="shared" si="12"/>
        <v>52239</v>
      </c>
      <c r="I46" s="400">
        <f t="shared" si="12"/>
        <v>45161</v>
      </c>
      <c r="J46" s="400">
        <f t="shared" si="12"/>
        <v>37108</v>
      </c>
      <c r="K46" s="400">
        <f t="shared" si="12"/>
        <v>43573</v>
      </c>
      <c r="L46" s="400">
        <f t="shared" si="12"/>
        <v>52640</v>
      </c>
      <c r="M46" s="400">
        <v>53227</v>
      </c>
      <c r="N46" s="400">
        <v>53354</v>
      </c>
      <c r="O46" s="400">
        <v>55970</v>
      </c>
      <c r="R46" s="29"/>
      <c r="S46" s="29"/>
      <c r="T46" s="29"/>
      <c r="U46" s="29"/>
      <c r="V46" s="29"/>
      <c r="W46" s="29"/>
      <c r="X46" s="29"/>
      <c r="Y46" s="29"/>
      <c r="Z46" s="29"/>
      <c r="AA46" s="29"/>
    </row>
    <row r="47" spans="1:27" ht="15" customHeight="1">
      <c r="A47" s="399" t="s">
        <v>114</v>
      </c>
      <c r="B47" s="399" t="s">
        <v>113</v>
      </c>
      <c r="C47" s="400">
        <f t="shared" ref="C47:L47" si="13">C13+C24</f>
        <v>18897</v>
      </c>
      <c r="D47" s="400">
        <f t="shared" si="13"/>
        <v>19931</v>
      </c>
      <c r="E47" s="400">
        <f t="shared" si="13"/>
        <v>23728</v>
      </c>
      <c r="F47" s="400">
        <f t="shared" si="13"/>
        <v>14398</v>
      </c>
      <c r="G47" s="400">
        <f t="shared" si="13"/>
        <v>15401</v>
      </c>
      <c r="H47" s="400">
        <f t="shared" si="13"/>
        <v>16684</v>
      </c>
      <c r="I47" s="400">
        <f t="shared" si="13"/>
        <v>12530</v>
      </c>
      <c r="J47" s="400">
        <f t="shared" si="13"/>
        <v>14241</v>
      </c>
      <c r="K47" s="400">
        <f t="shared" si="13"/>
        <v>16213</v>
      </c>
      <c r="L47" s="400">
        <f t="shared" si="13"/>
        <v>11222</v>
      </c>
      <c r="M47" s="400">
        <v>13933</v>
      </c>
      <c r="N47" s="400">
        <v>9964</v>
      </c>
      <c r="O47" s="400">
        <v>24660</v>
      </c>
      <c r="R47" s="29"/>
      <c r="S47" s="29"/>
      <c r="T47" s="29"/>
      <c r="U47" s="29"/>
      <c r="V47" s="29"/>
      <c r="W47" s="29"/>
      <c r="X47" s="29"/>
      <c r="Y47" s="29"/>
      <c r="Z47" s="29"/>
      <c r="AA47" s="29"/>
    </row>
    <row r="48" spans="1:27" ht="15" customHeight="1">
      <c r="A48" s="399" t="s">
        <v>214</v>
      </c>
      <c r="B48" s="399" t="s">
        <v>215</v>
      </c>
      <c r="C48" s="400">
        <f t="shared" ref="C48:L48" si="14">C14+C28</f>
        <v>-1993</v>
      </c>
      <c r="D48" s="400">
        <f t="shared" si="14"/>
        <v>-2891</v>
      </c>
      <c r="E48" s="400">
        <f t="shared" si="14"/>
        <v>-3049</v>
      </c>
      <c r="F48" s="400">
        <f t="shared" si="14"/>
        <v>-3023</v>
      </c>
      <c r="G48" s="400">
        <f t="shared" si="14"/>
        <v>-2672</v>
      </c>
      <c r="H48" s="400">
        <f t="shared" si="14"/>
        <v>-1804</v>
      </c>
      <c r="I48" s="400">
        <f t="shared" si="14"/>
        <v>-1873</v>
      </c>
      <c r="J48" s="400">
        <f t="shared" si="14"/>
        <v>-1056</v>
      </c>
      <c r="K48" s="400">
        <f t="shared" si="14"/>
        <v>-1287</v>
      </c>
      <c r="L48" s="400">
        <f t="shared" si="14"/>
        <v>-1577</v>
      </c>
      <c r="M48" s="400">
        <v>-848</v>
      </c>
      <c r="N48" s="400">
        <v>-2084</v>
      </c>
      <c r="O48" s="400">
        <v>-832</v>
      </c>
      <c r="R48" s="29"/>
      <c r="S48" s="29"/>
      <c r="T48" s="29"/>
      <c r="U48" s="29"/>
      <c r="V48" s="29"/>
      <c r="W48" s="29"/>
      <c r="X48" s="29"/>
      <c r="Y48" s="29"/>
      <c r="Z48" s="29"/>
      <c r="AA48" s="29"/>
    </row>
    <row r="49" spans="1:27" ht="15" customHeight="1">
      <c r="A49" s="399" t="s">
        <v>216</v>
      </c>
      <c r="B49" s="399" t="s">
        <v>217</v>
      </c>
      <c r="C49" s="400">
        <f t="shared" ref="C49:L49" si="15">C15</f>
        <v>997</v>
      </c>
      <c r="D49" s="400">
        <f t="shared" si="15"/>
        <v>7807</v>
      </c>
      <c r="E49" s="400">
        <f t="shared" si="15"/>
        <v>3951</v>
      </c>
      <c r="F49" s="400">
        <f t="shared" si="15"/>
        <v>1747</v>
      </c>
      <c r="G49" s="400">
        <f t="shared" si="15"/>
        <v>3058</v>
      </c>
      <c r="H49" s="400">
        <f t="shared" si="15"/>
        <v>2827</v>
      </c>
      <c r="I49" s="400">
        <f t="shared" si="15"/>
        <v>1438</v>
      </c>
      <c r="J49" s="400">
        <f t="shared" si="15"/>
        <v>1200</v>
      </c>
      <c r="K49" s="400">
        <f t="shared" si="15"/>
        <v>1034</v>
      </c>
      <c r="L49" s="400">
        <f t="shared" si="15"/>
        <v>964</v>
      </c>
      <c r="M49" s="400">
        <v>2505</v>
      </c>
      <c r="N49" s="400">
        <v>2062</v>
      </c>
      <c r="O49" s="400">
        <v>7222</v>
      </c>
      <c r="R49" s="29"/>
      <c r="S49" s="29"/>
      <c r="T49" s="29"/>
      <c r="U49" s="29"/>
      <c r="V49" s="29"/>
      <c r="W49" s="29"/>
      <c r="X49" s="29"/>
      <c r="Y49" s="29"/>
      <c r="Z49" s="29"/>
      <c r="AA49" s="29"/>
    </row>
    <row r="50" spans="1:27" ht="15" customHeight="1">
      <c r="A50" s="399" t="s">
        <v>218</v>
      </c>
      <c r="B50" s="399" t="s">
        <v>227</v>
      </c>
      <c r="C50" s="400">
        <f t="shared" ref="C50:H50" si="16">C30+C29</f>
        <v>-9543</v>
      </c>
      <c r="D50" s="400">
        <f t="shared" si="16"/>
        <v>-10945</v>
      </c>
      <c r="E50" s="400">
        <f t="shared" si="16"/>
        <v>-8726</v>
      </c>
      <c r="F50" s="400">
        <f t="shared" si="16"/>
        <v>-12773</v>
      </c>
      <c r="G50" s="400">
        <f t="shared" si="16"/>
        <v>-9615</v>
      </c>
      <c r="H50" s="400">
        <f t="shared" si="16"/>
        <v>-9474</v>
      </c>
      <c r="I50" s="400">
        <f>I30+I29+1</f>
        <v>-9646</v>
      </c>
      <c r="J50" s="400">
        <f>J30+J29+1</f>
        <v>-14818</v>
      </c>
      <c r="K50" s="400">
        <f>K30+K29</f>
        <v>-14234</v>
      </c>
      <c r="L50" s="400">
        <f>L30+L29</f>
        <v>-14672</v>
      </c>
      <c r="M50" s="400">
        <v>-17753</v>
      </c>
      <c r="N50" s="400">
        <v>-19149</v>
      </c>
      <c r="O50" s="400">
        <v>-12650</v>
      </c>
      <c r="R50" s="29"/>
      <c r="S50" s="29"/>
      <c r="T50" s="29"/>
      <c r="U50" s="29"/>
      <c r="V50" s="29"/>
      <c r="W50" s="29"/>
      <c r="X50" s="29"/>
      <c r="Y50" s="29"/>
      <c r="Z50" s="29"/>
      <c r="AA50" s="29"/>
    </row>
    <row r="51" spans="1:27" ht="15" customHeight="1">
      <c r="A51" s="402" t="s">
        <v>58</v>
      </c>
      <c r="B51" s="402" t="s">
        <v>43</v>
      </c>
      <c r="C51" s="403">
        <f t="shared" ref="C51:H51" si="17">SUM(C37:C41,C43:C50)</f>
        <v>475194</v>
      </c>
      <c r="D51" s="403">
        <f t="shared" si="17"/>
        <v>495642</v>
      </c>
      <c r="E51" s="403">
        <f t="shared" si="17"/>
        <v>526905</v>
      </c>
      <c r="F51" s="403">
        <f t="shared" si="17"/>
        <v>515383</v>
      </c>
      <c r="G51" s="403">
        <f t="shared" si="17"/>
        <v>515112</v>
      </c>
      <c r="H51" s="403">
        <f t="shared" si="17"/>
        <v>529760</v>
      </c>
      <c r="I51" s="403">
        <f>SUM(I37:I41,I43:I50)-1</f>
        <v>515650</v>
      </c>
      <c r="J51" s="403">
        <f t="shared" ref="J51:O51" si="18">SUM(J37:J41,J43:J50)</f>
        <v>497278</v>
      </c>
      <c r="K51" s="403">
        <f t="shared" si="18"/>
        <v>520062</v>
      </c>
      <c r="L51" s="403">
        <f t="shared" si="18"/>
        <v>522357</v>
      </c>
      <c r="M51" s="403">
        <f t="shared" si="18"/>
        <v>544047</v>
      </c>
      <c r="N51" s="403">
        <f t="shared" si="18"/>
        <v>541705</v>
      </c>
      <c r="O51" s="403">
        <f t="shared" si="18"/>
        <v>538244</v>
      </c>
      <c r="R51" s="29"/>
      <c r="S51" s="29"/>
      <c r="T51" s="29"/>
      <c r="U51" s="29"/>
      <c r="V51" s="29"/>
      <c r="W51" s="29"/>
      <c r="X51" s="29"/>
      <c r="Y51" s="29"/>
      <c r="Z51" s="29"/>
      <c r="AA51" s="29"/>
    </row>
    <row r="52" spans="1:27" s="300" customFormat="1" ht="15" customHeight="1">
      <c r="C52" s="305">
        <f>C51-C33</f>
        <v>0</v>
      </c>
      <c r="K52" s="340"/>
    </row>
    <row r="53" spans="1:27" s="300" customFormat="1" ht="15" customHeight="1" thickBot="1">
      <c r="C53" s="409"/>
      <c r="D53" s="398"/>
      <c r="K53" s="340"/>
    </row>
    <row r="54" spans="1:27" s="300" customFormat="1" ht="15" customHeight="1" thickBot="1">
      <c r="A54" s="385" t="s">
        <v>55</v>
      </c>
      <c r="B54" s="385" t="s">
        <v>4</v>
      </c>
      <c r="C54" s="410" t="s">
        <v>189</v>
      </c>
      <c r="D54" s="398" t="s">
        <v>190</v>
      </c>
      <c r="E54" s="410" t="str">
        <f t="shared" ref="E54:K54" si="19">E36</f>
        <v>III Q 2017</v>
      </c>
      <c r="F54" s="410" t="str">
        <f t="shared" si="19"/>
        <v>IV Q 2017</v>
      </c>
      <c r="G54" s="410" t="str">
        <f t="shared" si="19"/>
        <v>I Q 2018</v>
      </c>
      <c r="H54" s="410" t="str">
        <f t="shared" si="19"/>
        <v>II Q 2018</v>
      </c>
      <c r="I54" s="410" t="str">
        <f t="shared" si="19"/>
        <v>III Q 2018</v>
      </c>
      <c r="J54" s="410" t="str">
        <f t="shared" si="19"/>
        <v>IV Q 2018</v>
      </c>
      <c r="K54" s="410" t="str">
        <f t="shared" si="19"/>
        <v>I Q 2019</v>
      </c>
      <c r="L54" s="410" t="s">
        <v>198</v>
      </c>
      <c r="M54" s="410" t="s">
        <v>629</v>
      </c>
      <c r="N54" s="410" t="str">
        <f>N36</f>
        <v>IV Q 2019</v>
      </c>
      <c r="O54" s="410" t="str">
        <f>O36</f>
        <v>I Q 2020</v>
      </c>
    </row>
    <row r="55" spans="1:27" s="300" customFormat="1" ht="14.25">
      <c r="A55" s="411" t="s">
        <v>623</v>
      </c>
      <c r="B55" s="411" t="s">
        <v>613</v>
      </c>
      <c r="C55" s="400"/>
      <c r="D55" s="400"/>
      <c r="E55" s="400"/>
      <c r="F55" s="400"/>
      <c r="G55" s="400"/>
      <c r="H55" s="400"/>
      <c r="I55" s="400"/>
      <c r="J55" s="400"/>
      <c r="K55" s="400"/>
      <c r="L55" s="400"/>
      <c r="M55" s="400"/>
      <c r="N55" s="400"/>
      <c r="O55" s="400"/>
    </row>
    <row r="56" spans="1:27" s="300" customFormat="1" ht="15" customHeight="1">
      <c r="A56" s="412" t="s">
        <v>612</v>
      </c>
      <c r="B56" s="399" t="s">
        <v>611</v>
      </c>
      <c r="C56" s="413">
        <f t="shared" ref="C56:K56" si="20">C45/1000</f>
        <v>67</v>
      </c>
      <c r="D56" s="413">
        <f t="shared" si="20"/>
        <v>73</v>
      </c>
      <c r="E56" s="413">
        <f t="shared" si="20"/>
        <v>78</v>
      </c>
      <c r="F56" s="413">
        <f t="shared" si="20"/>
        <v>81</v>
      </c>
      <c r="G56" s="413">
        <f t="shared" si="20"/>
        <v>79</v>
      </c>
      <c r="H56" s="413">
        <f t="shared" si="20"/>
        <v>78</v>
      </c>
      <c r="I56" s="413">
        <f t="shared" si="20"/>
        <v>76</v>
      </c>
      <c r="J56" s="413">
        <f t="shared" si="20"/>
        <v>70</v>
      </c>
      <c r="K56" s="413">
        <f t="shared" si="20"/>
        <v>66</v>
      </c>
      <c r="L56" s="413">
        <f>L45/1000+1</f>
        <v>69</v>
      </c>
      <c r="M56" s="413">
        <f>M45/1000</f>
        <v>71</v>
      </c>
      <c r="N56" s="413">
        <f>N45/1000</f>
        <v>69</v>
      </c>
      <c r="O56" s="413">
        <f>O45/1000</f>
        <v>64</v>
      </c>
    </row>
    <row r="57" spans="1:27" s="300" customFormat="1" ht="15" customHeight="1">
      <c r="A57" s="399" t="s">
        <v>56</v>
      </c>
      <c r="B57" s="399" t="s">
        <v>44</v>
      </c>
      <c r="C57" s="400">
        <f>C44/1000</f>
        <v>-2</v>
      </c>
      <c r="D57" s="400">
        <f t="shared" ref="D57:L57" si="21">D44/1000</f>
        <v>-3</v>
      </c>
      <c r="E57" s="400">
        <f t="shared" si="21"/>
        <v>-4</v>
      </c>
      <c r="F57" s="400">
        <f t="shared" si="21"/>
        <v>-3</v>
      </c>
      <c r="G57" s="400">
        <f t="shared" si="21"/>
        <v>-4</v>
      </c>
      <c r="H57" s="400">
        <f t="shared" si="21"/>
        <v>-4</v>
      </c>
      <c r="I57" s="400">
        <f t="shared" si="21"/>
        <v>-4</v>
      </c>
      <c r="J57" s="400">
        <f t="shared" si="21"/>
        <v>0</v>
      </c>
      <c r="K57" s="400">
        <f t="shared" si="21"/>
        <v>-1</v>
      </c>
      <c r="L57" s="400">
        <f t="shared" si="21"/>
        <v>-1</v>
      </c>
      <c r="M57" s="400">
        <f>M44/1000</f>
        <v>-1</v>
      </c>
      <c r="N57" s="400">
        <f>N44/1000</f>
        <v>13</v>
      </c>
      <c r="O57" s="400">
        <f>O44/1000</f>
        <v>2</v>
      </c>
    </row>
    <row r="58" spans="1:27" s="300" customFormat="1" ht="15" customHeight="1">
      <c r="A58" s="399" t="s">
        <v>114</v>
      </c>
      <c r="B58" s="399" t="s">
        <v>113</v>
      </c>
      <c r="C58" s="400">
        <f t="shared" ref="C58:L58" si="22">C47/1000</f>
        <v>19</v>
      </c>
      <c r="D58" s="400">
        <f t="shared" si="22"/>
        <v>20</v>
      </c>
      <c r="E58" s="400">
        <f t="shared" si="22"/>
        <v>24</v>
      </c>
      <c r="F58" s="400">
        <f t="shared" si="22"/>
        <v>14</v>
      </c>
      <c r="G58" s="400">
        <f t="shared" si="22"/>
        <v>15</v>
      </c>
      <c r="H58" s="400">
        <f t="shared" si="22"/>
        <v>17</v>
      </c>
      <c r="I58" s="400">
        <f t="shared" si="22"/>
        <v>13</v>
      </c>
      <c r="J58" s="400">
        <f t="shared" si="22"/>
        <v>14</v>
      </c>
      <c r="K58" s="400">
        <f t="shared" si="22"/>
        <v>16</v>
      </c>
      <c r="L58" s="400">
        <f t="shared" si="22"/>
        <v>11</v>
      </c>
      <c r="M58" s="400">
        <f>M47/1000</f>
        <v>14</v>
      </c>
      <c r="N58" s="400">
        <f>N47/1000</f>
        <v>10</v>
      </c>
      <c r="O58" s="400">
        <f>O47/1000</f>
        <v>25</v>
      </c>
    </row>
    <row r="59" spans="1:27" s="300" customFormat="1" ht="15" customHeight="1">
      <c r="A59" s="399" t="s">
        <v>201</v>
      </c>
      <c r="B59" s="399" t="s">
        <v>202</v>
      </c>
      <c r="C59" s="400">
        <f>C39/1000</f>
        <v>12</v>
      </c>
      <c r="D59" s="400">
        <f t="shared" ref="D59:L59" si="23">D39/1000</f>
        <v>11</v>
      </c>
      <c r="E59" s="400">
        <f t="shared" si="23"/>
        <v>16</v>
      </c>
      <c r="F59" s="400">
        <f t="shared" si="23"/>
        <v>18</v>
      </c>
      <c r="G59" s="400">
        <f t="shared" si="23"/>
        <v>14</v>
      </c>
      <c r="H59" s="400">
        <f t="shared" si="23"/>
        <v>13</v>
      </c>
      <c r="I59" s="400">
        <f t="shared" si="23"/>
        <v>13</v>
      </c>
      <c r="J59" s="400">
        <f t="shared" si="23"/>
        <v>22</v>
      </c>
      <c r="K59" s="400">
        <f t="shared" si="23"/>
        <v>14</v>
      </c>
      <c r="L59" s="400">
        <f t="shared" si="23"/>
        <v>13</v>
      </c>
      <c r="M59" s="400">
        <f>M39/1000</f>
        <v>16</v>
      </c>
      <c r="N59" s="400">
        <f>N39/1000</f>
        <v>2</v>
      </c>
      <c r="O59" s="400">
        <f>O39/1000</f>
        <v>11</v>
      </c>
    </row>
    <row r="60" spans="1:27" s="300" customFormat="1" ht="15" customHeight="1">
      <c r="A60" s="399" t="s">
        <v>619</v>
      </c>
      <c r="B60" s="399" t="s">
        <v>614</v>
      </c>
      <c r="C60" s="400">
        <f t="shared" ref="C60:L60" si="24">C37/1000</f>
        <v>83</v>
      </c>
      <c r="D60" s="400">
        <f t="shared" si="24"/>
        <v>85</v>
      </c>
      <c r="E60" s="400">
        <f t="shared" si="24"/>
        <v>84</v>
      </c>
      <c r="F60" s="400">
        <f t="shared" si="24"/>
        <v>85</v>
      </c>
      <c r="G60" s="400">
        <f t="shared" si="24"/>
        <v>81</v>
      </c>
      <c r="H60" s="400">
        <f t="shared" si="24"/>
        <v>80</v>
      </c>
      <c r="I60" s="400">
        <f t="shared" si="24"/>
        <v>76</v>
      </c>
      <c r="J60" s="400">
        <f t="shared" si="24"/>
        <v>80</v>
      </c>
      <c r="K60" s="400">
        <f t="shared" si="24"/>
        <v>81</v>
      </c>
      <c r="L60" s="400">
        <f t="shared" si="24"/>
        <v>81</v>
      </c>
      <c r="M60" s="400">
        <f>M37/1000</f>
        <v>82</v>
      </c>
      <c r="N60" s="400">
        <f>N37/1000</f>
        <v>81</v>
      </c>
      <c r="O60" s="400">
        <f>O37/1000</f>
        <v>79</v>
      </c>
    </row>
    <row r="61" spans="1:27" s="300" customFormat="1" ht="15" customHeight="1">
      <c r="A61" s="399" t="s">
        <v>620</v>
      </c>
      <c r="B61" s="399" t="s">
        <v>615</v>
      </c>
      <c r="C61" s="400">
        <f t="shared" ref="C61:L61" si="25">C40/1000</f>
        <v>78</v>
      </c>
      <c r="D61" s="400">
        <f t="shared" si="25"/>
        <v>85</v>
      </c>
      <c r="E61" s="400">
        <f t="shared" si="25"/>
        <v>92</v>
      </c>
      <c r="F61" s="400">
        <f t="shared" si="25"/>
        <v>91</v>
      </c>
      <c r="G61" s="400">
        <f t="shared" si="25"/>
        <v>89</v>
      </c>
      <c r="H61" s="400">
        <f t="shared" si="25"/>
        <v>101</v>
      </c>
      <c r="I61" s="400">
        <f t="shared" si="25"/>
        <v>97</v>
      </c>
      <c r="J61" s="400">
        <f t="shared" si="25"/>
        <v>110</v>
      </c>
      <c r="K61" s="400">
        <f t="shared" si="25"/>
        <v>107</v>
      </c>
      <c r="L61" s="400">
        <f t="shared" si="25"/>
        <v>114</v>
      </c>
      <c r="M61" s="400">
        <f t="shared" ref="M61:O62" si="26">M40/1000</f>
        <v>112</v>
      </c>
      <c r="N61" s="400">
        <f t="shared" si="26"/>
        <v>110</v>
      </c>
      <c r="O61" s="400">
        <f t="shared" si="26"/>
        <v>122</v>
      </c>
    </row>
    <row r="62" spans="1:27" s="300" customFormat="1" ht="15" customHeight="1">
      <c r="A62" s="399" t="s">
        <v>621</v>
      </c>
      <c r="B62" s="399" t="s">
        <v>616</v>
      </c>
      <c r="C62" s="400">
        <f t="shared" ref="C62:L62" si="27">C41/1000</f>
        <v>88</v>
      </c>
      <c r="D62" s="400">
        <f t="shared" si="27"/>
        <v>92</v>
      </c>
      <c r="E62" s="400">
        <f t="shared" si="27"/>
        <v>93</v>
      </c>
      <c r="F62" s="400">
        <f t="shared" si="27"/>
        <v>99</v>
      </c>
      <c r="G62" s="400">
        <f t="shared" si="27"/>
        <v>94</v>
      </c>
      <c r="H62" s="400">
        <f t="shared" si="27"/>
        <v>96</v>
      </c>
      <c r="I62" s="400">
        <f t="shared" si="27"/>
        <v>97</v>
      </c>
      <c r="J62" s="400">
        <f t="shared" si="27"/>
        <v>99</v>
      </c>
      <c r="K62" s="400">
        <f t="shared" si="27"/>
        <v>94</v>
      </c>
      <c r="L62" s="400">
        <f t="shared" si="27"/>
        <v>98</v>
      </c>
      <c r="M62" s="400">
        <f t="shared" si="26"/>
        <v>101</v>
      </c>
      <c r="N62" s="400">
        <f t="shared" si="26"/>
        <v>95</v>
      </c>
      <c r="O62" s="400">
        <f t="shared" si="26"/>
        <v>89</v>
      </c>
    </row>
    <row r="63" spans="1:27" s="300" customFormat="1" ht="15" customHeight="1">
      <c r="A63" s="399" t="s">
        <v>622</v>
      </c>
      <c r="B63" s="399" t="s">
        <v>617</v>
      </c>
      <c r="C63" s="400">
        <f t="shared" ref="C63:L63" si="28">(C38+C48)/1000</f>
        <v>57</v>
      </c>
      <c r="D63" s="400">
        <f t="shared" si="28"/>
        <v>48</v>
      </c>
      <c r="E63" s="400">
        <f t="shared" si="28"/>
        <v>64</v>
      </c>
      <c r="F63" s="400">
        <f t="shared" si="28"/>
        <v>58</v>
      </c>
      <c r="G63" s="400">
        <f t="shared" si="28"/>
        <v>70</v>
      </c>
      <c r="H63" s="400">
        <f t="shared" si="28"/>
        <v>72</v>
      </c>
      <c r="I63" s="400">
        <f t="shared" si="28"/>
        <v>80</v>
      </c>
      <c r="J63" s="400">
        <f t="shared" si="28"/>
        <v>42</v>
      </c>
      <c r="K63" s="400">
        <f t="shared" si="28"/>
        <v>77</v>
      </c>
      <c r="L63" s="400">
        <f t="shared" si="28"/>
        <v>63</v>
      </c>
      <c r="M63" s="400">
        <f>(M38+M48)/1000-1</f>
        <v>75</v>
      </c>
      <c r="N63" s="400">
        <f>(N38+N48)/1000</f>
        <v>87</v>
      </c>
      <c r="O63" s="400">
        <f>(O38+O48)/1000</f>
        <v>64</v>
      </c>
    </row>
    <row r="64" spans="1:27" s="300" customFormat="1" ht="15" customHeight="1">
      <c r="A64" s="399" t="s">
        <v>57</v>
      </c>
      <c r="B64" s="399" t="s">
        <v>618</v>
      </c>
      <c r="C64" s="400">
        <f t="shared" ref="C64:L64" si="29">C46/1000</f>
        <v>49</v>
      </c>
      <c r="D64" s="400">
        <f t="shared" si="29"/>
        <v>54</v>
      </c>
      <c r="E64" s="400">
        <f t="shared" si="29"/>
        <v>48</v>
      </c>
      <c r="F64" s="400">
        <f t="shared" si="29"/>
        <v>47</v>
      </c>
      <c r="G64" s="400">
        <f t="shared" si="29"/>
        <v>48</v>
      </c>
      <c r="H64" s="400">
        <f t="shared" si="29"/>
        <v>52</v>
      </c>
      <c r="I64" s="400">
        <f t="shared" si="29"/>
        <v>45</v>
      </c>
      <c r="J64" s="400">
        <f t="shared" si="29"/>
        <v>37</v>
      </c>
      <c r="K64" s="400">
        <f t="shared" si="29"/>
        <v>44</v>
      </c>
      <c r="L64" s="400">
        <f t="shared" si="29"/>
        <v>53</v>
      </c>
      <c r="M64" s="400">
        <f>M46/1000</f>
        <v>53</v>
      </c>
      <c r="N64" s="400">
        <f>N46/1000</f>
        <v>53</v>
      </c>
      <c r="O64" s="400">
        <f>O46/1000</f>
        <v>56</v>
      </c>
    </row>
    <row r="65" spans="1:15" s="300" customFormat="1" ht="15" customHeight="1">
      <c r="A65" s="399" t="s">
        <v>218</v>
      </c>
      <c r="B65" s="399" t="s">
        <v>45</v>
      </c>
      <c r="C65" s="400">
        <f>(C50+C43+C49)/1000+1</f>
        <v>24</v>
      </c>
      <c r="D65" s="400">
        <f>(D50+D43+D49)/1000+1</f>
        <v>30</v>
      </c>
      <c r="E65" s="400">
        <f>(E50+E43+E49)/1000-1</f>
        <v>32</v>
      </c>
      <c r="F65" s="400">
        <f>(F50+F43+F49)/1000+1</f>
        <v>25</v>
      </c>
      <c r="G65" s="400">
        <f>(G50+G43+G49)/1000+1</f>
        <v>29</v>
      </c>
      <c r="H65" s="400">
        <f>(H50+H43+H49)/1000-1</f>
        <v>24</v>
      </c>
      <c r="I65" s="400">
        <f>(I50+I43+I49)/1000-2</f>
        <v>23</v>
      </c>
      <c r="J65" s="400">
        <f t="shared" ref="J65:O65" si="30">(J50+J43+J49)/1000</f>
        <v>23</v>
      </c>
      <c r="K65" s="400">
        <f t="shared" si="30"/>
        <v>22</v>
      </c>
      <c r="L65" s="400">
        <f t="shared" si="30"/>
        <v>21</v>
      </c>
      <c r="M65" s="400">
        <f t="shared" si="30"/>
        <v>21</v>
      </c>
      <c r="N65" s="400">
        <f t="shared" si="30"/>
        <v>22</v>
      </c>
      <c r="O65" s="400">
        <f t="shared" si="30"/>
        <v>28</v>
      </c>
    </row>
    <row r="66" spans="1:15" ht="15" customHeight="1">
      <c r="A66" s="402" t="s">
        <v>58</v>
      </c>
      <c r="B66" s="402" t="s">
        <v>43</v>
      </c>
      <c r="C66" s="403">
        <f>SUM(C56:C65)</f>
        <v>475</v>
      </c>
      <c r="D66" s="403">
        <f t="shared" ref="D66:M66" si="31">SUM(D56:D65)</f>
        <v>495</v>
      </c>
      <c r="E66" s="403">
        <f t="shared" si="31"/>
        <v>527</v>
      </c>
      <c r="F66" s="403">
        <f t="shared" si="31"/>
        <v>515</v>
      </c>
      <c r="G66" s="403">
        <f t="shared" si="31"/>
        <v>515</v>
      </c>
      <c r="H66" s="403">
        <f t="shared" si="31"/>
        <v>529</v>
      </c>
      <c r="I66" s="403">
        <f t="shared" si="31"/>
        <v>516</v>
      </c>
      <c r="J66" s="403">
        <f t="shared" si="31"/>
        <v>497</v>
      </c>
      <c r="K66" s="403">
        <f t="shared" si="31"/>
        <v>520</v>
      </c>
      <c r="L66" s="403">
        <f t="shared" si="31"/>
        <v>522</v>
      </c>
      <c r="M66" s="403">
        <f t="shared" si="31"/>
        <v>544</v>
      </c>
      <c r="N66" s="403">
        <f>SUM(N56:N65)</f>
        <v>542</v>
      </c>
      <c r="O66" s="403">
        <f>SUM(O56:O65)</f>
        <v>540</v>
      </c>
    </row>
    <row r="67" spans="1:15" s="29" customFormat="1" ht="15" customHeight="1">
      <c r="C67" s="414"/>
      <c r="D67" s="414"/>
      <c r="E67" s="414"/>
      <c r="F67" s="414"/>
      <c r="G67" s="414"/>
      <c r="H67" s="414"/>
      <c r="I67" s="414"/>
      <c r="J67" s="414"/>
      <c r="K67" s="414"/>
      <c r="L67" s="414"/>
    </row>
    <row r="68" spans="1:15" ht="15" customHeight="1"/>
    <row r="69" spans="1:15" ht="15" customHeight="1"/>
    <row r="70" spans="1:15" ht="15" customHeight="1"/>
    <row r="71" spans="1:15" ht="15" customHeight="1"/>
    <row r="72" spans="1:15" ht="15" customHeight="1"/>
    <row r="73" spans="1:15" ht="15" customHeight="1"/>
    <row r="74" spans="1:15" ht="15" customHeight="1"/>
    <row r="75" spans="1:15" ht="15" customHeight="1"/>
    <row r="76" spans="1:15" ht="15" customHeight="1"/>
    <row r="77" spans="1:15" ht="15" customHeight="1"/>
    <row r="78" spans="1:15" ht="15" customHeight="1"/>
    <row r="79" spans="1:15" ht="15" customHeight="1"/>
    <row r="80" spans="1:15"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8DA78CF1-615A-4626-9893-6751995631A4}" scale="96" fitToPage="1" topLeftCell="C49">
      <selection activeCell="I66" sqref="I66"/>
      <pageMargins left="0.75" right="0.75" top="1" bottom="1" header="0.5" footer="0.5"/>
      <pageSetup paperSize="9" scale="71" fitToHeight="0" orientation="landscape" r:id="rId1"/>
      <headerFooter alignWithMargins="0"/>
    </customSheetView>
    <customSheetView guid="{25FAB884-5E17-4008-8139-33D910C7DEFE}" scale="96" fitToPage="1" topLeftCell="B1">
      <selection activeCell="L27" sqref="L27"/>
      <pageMargins left="0.75" right="0.75" top="1" bottom="1" header="0.5" footer="0.5"/>
      <pageSetup paperSize="9" scale="71" fitToHeight="0" orientation="landscape" r:id="rId2"/>
      <headerFooter alignWithMargins="0"/>
    </customSheetView>
    <customSheetView guid="{687A4863-1825-4D63-B732-E76682E6DE4F}" scale="78" showGridLines="0" fitToPage="1" showRuler="0" topLeftCell="B16">
      <selection activeCell="B67" sqref="A67:XFD163"/>
      <pageMargins left="0.75" right="0.75" top="1" bottom="1" header="0.5" footer="0.5"/>
      <pageSetup paperSize="9" scale="71" fitToHeight="0" orientation="landscape" r:id="rId3"/>
      <headerFooter alignWithMargins="0"/>
    </customSheetView>
    <customSheetView guid="{899D69CD-4B7E-42BC-9944-5BD922EB798C}" scale="96" fitToPage="1" hiddenColumns="1" topLeftCell="B1">
      <selection activeCell="S58" sqref="S58"/>
      <pageMargins left="0.75" right="0.75" top="1" bottom="1" header="0.5" footer="0.5"/>
      <pageSetup paperSize="9" scale="71" fitToHeight="0" orientation="landscape" r:id="rId4"/>
      <headerFooter alignWithMargins="0"/>
    </customSheetView>
    <customSheetView guid="{9AF4A83C-CF57-4B40-8A74-6A0EA6C2FE5C}" scale="70" showGridLines="0" fitToPage="1" showRuler="0" topLeftCell="A22">
      <selection activeCell="Q50" sqref="Q50"/>
      <pageMargins left="0.75" right="0.75" top="1" bottom="1" header="0.5" footer="0.5"/>
      <pageSetup paperSize="9" scale="71" fitToHeight="0" orientation="landscape" r:id="rId5"/>
      <headerFooter alignWithMargins="0"/>
    </customSheetView>
    <customSheetView guid="{57267270-6A97-4850-9DB6-FE6B399379AA}" scale="90" showGridLines="0" fitToPage="1" hiddenColumns="1" showRuler="0" topLeftCell="A35">
      <selection activeCell="O22" sqref="O22"/>
      <pageMargins left="0.75" right="0.75" top="1" bottom="1" header="0.5" footer="0.5"/>
      <pageSetup paperSize="9" scale="71" fitToHeight="0" orientation="landscape" r:id="rId6"/>
      <headerFooter alignWithMargins="0"/>
    </customSheetView>
  </customSheetViews>
  <pageMargins left="0.75" right="0.75" top="1" bottom="1" header="0.5" footer="0.5"/>
  <pageSetup paperSize="9" scale="71" fitToHeight="0" orientation="landscape" r:id="rId7"/>
  <headerFooter alignWithMargins="0"/>
  <ignoredErrors>
    <ignoredError sqref="C44:N10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8"/>
  <sheetViews>
    <sheetView showGridLines="0" showRuler="0" zoomScale="70" zoomScaleNormal="54" workbookViewId="0">
      <pane xSplit="1" topLeftCell="F1" activePane="topRight" state="frozen"/>
      <selection pane="topRight" activeCell="K34" sqref="K34"/>
    </sheetView>
  </sheetViews>
  <sheetFormatPr defaultColWidth="9.140625" defaultRowHeight="14.25"/>
  <cols>
    <col min="1" max="2" width="50.85546875" style="72" customWidth="1"/>
    <col min="3" max="14" width="13.42578125" style="72" customWidth="1"/>
    <col min="15" max="15" width="12.42578125" style="72" customWidth="1"/>
    <col min="16" max="16384" width="9.140625" style="72"/>
  </cols>
  <sheetData>
    <row r="1" spans="1:15" ht="15" customHeight="1" thickBot="1">
      <c r="A1" s="44" t="s">
        <v>59</v>
      </c>
      <c r="B1" s="44" t="s">
        <v>363</v>
      </c>
      <c r="C1" s="79" t="s">
        <v>189</v>
      </c>
      <c r="D1" s="79" t="s">
        <v>190</v>
      </c>
      <c r="E1" s="79" t="s">
        <v>191</v>
      </c>
      <c r="F1" s="79" t="s">
        <v>192</v>
      </c>
      <c r="G1" s="79" t="s">
        <v>193</v>
      </c>
      <c r="H1" s="79" t="s">
        <v>194</v>
      </c>
      <c r="I1" s="79" t="s">
        <v>195</v>
      </c>
      <c r="J1" s="79" t="s">
        <v>196</v>
      </c>
      <c r="K1" s="79" t="s">
        <v>197</v>
      </c>
      <c r="L1" s="79" t="s">
        <v>198</v>
      </c>
      <c r="M1" s="79" t="s">
        <v>629</v>
      </c>
      <c r="N1" s="79" t="s">
        <v>638</v>
      </c>
      <c r="O1" s="431" t="s">
        <v>674</v>
      </c>
    </row>
    <row r="2" spans="1:15" ht="15" customHeight="1">
      <c r="A2" s="80" t="s">
        <v>228</v>
      </c>
      <c r="B2" s="75" t="s">
        <v>364</v>
      </c>
      <c r="C2" s="370">
        <v>-313223</v>
      </c>
      <c r="D2" s="370">
        <v>-317819</v>
      </c>
      <c r="E2" s="370">
        <v>-325457</v>
      </c>
      <c r="F2" s="370">
        <v>-336586</v>
      </c>
      <c r="G2" s="370">
        <v>-324869</v>
      </c>
      <c r="H2" s="370">
        <v>-336786</v>
      </c>
      <c r="I2" s="370">
        <v>-355258</v>
      </c>
      <c r="J2" s="370">
        <v>-387929</v>
      </c>
      <c r="K2" s="371">
        <v>-365099</v>
      </c>
      <c r="L2" s="371">
        <v>-373083</v>
      </c>
      <c r="M2" s="371">
        <v>-364128</v>
      </c>
      <c r="N2" s="371">
        <v>-373797</v>
      </c>
      <c r="O2" s="432">
        <v>-360903</v>
      </c>
    </row>
    <row r="3" spans="1:15" ht="15" customHeight="1">
      <c r="A3" s="80" t="s">
        <v>232</v>
      </c>
      <c r="B3" s="75" t="s">
        <v>365</v>
      </c>
      <c r="C3" s="370">
        <v>-58065</v>
      </c>
      <c r="D3" s="370">
        <v>-55758</v>
      </c>
      <c r="E3" s="370">
        <v>-53343</v>
      </c>
      <c r="F3" s="370">
        <v>-49767</v>
      </c>
      <c r="G3" s="370">
        <v>-59367</v>
      </c>
      <c r="H3" s="370">
        <v>-58364</v>
      </c>
      <c r="I3" s="370">
        <v>-57479</v>
      </c>
      <c r="J3" s="370">
        <v>-58166</v>
      </c>
      <c r="K3" s="371">
        <v>-68093</v>
      </c>
      <c r="L3" s="371">
        <v>-64931</v>
      </c>
      <c r="M3" s="371">
        <v>-59348</v>
      </c>
      <c r="N3" s="371">
        <v>-48002</v>
      </c>
      <c r="O3" s="432">
        <v>-67574</v>
      </c>
    </row>
    <row r="4" spans="1:15" ht="15" customHeight="1">
      <c r="A4" s="80" t="s">
        <v>641</v>
      </c>
      <c r="B4" s="75" t="s">
        <v>642</v>
      </c>
      <c r="C4" s="370"/>
      <c r="D4" s="370">
        <v>0</v>
      </c>
      <c r="E4" s="370">
        <v>0</v>
      </c>
      <c r="F4" s="370">
        <v>0</v>
      </c>
      <c r="G4" s="370">
        <v>0</v>
      </c>
      <c r="H4" s="370">
        <v>0</v>
      </c>
      <c r="I4" s="370">
        <v>0</v>
      </c>
      <c r="J4" s="370">
        <v>0</v>
      </c>
      <c r="K4" s="370">
        <v>0</v>
      </c>
      <c r="L4" s="370">
        <v>0</v>
      </c>
      <c r="M4" s="370">
        <v>0</v>
      </c>
      <c r="N4" s="371">
        <v>-1661</v>
      </c>
      <c r="O4" s="432">
        <v>-2389</v>
      </c>
    </row>
    <row r="5" spans="1:15" ht="15" customHeight="1">
      <c r="A5" s="80" t="s">
        <v>229</v>
      </c>
      <c r="B5" s="75" t="s">
        <v>366</v>
      </c>
      <c r="C5" s="370">
        <v>-2480</v>
      </c>
      <c r="D5" s="370">
        <v>-5022</v>
      </c>
      <c r="E5" s="370">
        <v>-2827</v>
      </c>
      <c r="F5" s="370">
        <v>-8401</v>
      </c>
      <c r="G5" s="370">
        <v>-2877</v>
      </c>
      <c r="H5" s="370">
        <v>-4740</v>
      </c>
      <c r="I5" s="370">
        <v>-3271</v>
      </c>
      <c r="J5" s="370">
        <v>-9982</v>
      </c>
      <c r="K5" s="371">
        <v>-2527</v>
      </c>
      <c r="L5" s="371">
        <v>-4323</v>
      </c>
      <c r="M5" s="371">
        <v>-4051</v>
      </c>
      <c r="N5" s="371">
        <v>-8809</v>
      </c>
      <c r="O5" s="432">
        <v>-2388</v>
      </c>
    </row>
    <row r="6" spans="1:15" ht="15" customHeight="1">
      <c r="A6" s="80" t="s">
        <v>230</v>
      </c>
      <c r="B6" s="75" t="s">
        <v>367</v>
      </c>
      <c r="C6" s="370">
        <v>-8395</v>
      </c>
      <c r="D6" s="370">
        <v>-9900</v>
      </c>
      <c r="E6" s="370">
        <v>-8782</v>
      </c>
      <c r="F6" s="370">
        <v>-12628</v>
      </c>
      <c r="G6" s="370">
        <v>-8299</v>
      </c>
      <c r="H6" s="370">
        <v>-9594</v>
      </c>
      <c r="I6" s="370">
        <v>-9548</v>
      </c>
      <c r="J6" s="370">
        <v>-13044</v>
      </c>
      <c r="K6" s="371">
        <v>-8896</v>
      </c>
      <c r="L6" s="371">
        <v>-9476</v>
      </c>
      <c r="M6" s="371">
        <v>-9990</v>
      </c>
      <c r="N6" s="371">
        <v>-11297</v>
      </c>
      <c r="O6" s="432">
        <v>-8659</v>
      </c>
    </row>
    <row r="7" spans="1:15" ht="31.35" customHeight="1">
      <c r="A7" s="80" t="s">
        <v>231</v>
      </c>
      <c r="B7" s="89" t="s">
        <v>368</v>
      </c>
      <c r="C7" s="370">
        <v>-624</v>
      </c>
      <c r="D7" s="370">
        <v>-620</v>
      </c>
      <c r="E7" s="370">
        <v>-625</v>
      </c>
      <c r="F7" s="370">
        <v>7705</v>
      </c>
      <c r="G7" s="370">
        <v>-579</v>
      </c>
      <c r="H7" s="370">
        <v>16487</v>
      </c>
      <c r="I7" s="370">
        <v>-205</v>
      </c>
      <c r="J7" s="370">
        <v>13428</v>
      </c>
      <c r="K7" s="371">
        <v>-5</v>
      </c>
      <c r="L7" s="371">
        <v>-4</v>
      </c>
      <c r="M7" s="371">
        <v>-115</v>
      </c>
      <c r="N7" s="371">
        <v>7687</v>
      </c>
      <c r="O7" s="432">
        <v>-138</v>
      </c>
    </row>
    <row r="8" spans="1:15" ht="15" customHeight="1">
      <c r="A8" s="80" t="s">
        <v>233</v>
      </c>
      <c r="B8" s="75" t="s">
        <v>369</v>
      </c>
      <c r="C8" s="370">
        <v>0</v>
      </c>
      <c r="D8" s="370">
        <v>0</v>
      </c>
      <c r="E8" s="370">
        <v>0</v>
      </c>
      <c r="F8" s="370">
        <v>0</v>
      </c>
      <c r="G8" s="370">
        <v>0</v>
      </c>
      <c r="H8" s="370">
        <v>0</v>
      </c>
      <c r="I8" s="370">
        <v>0</v>
      </c>
      <c r="J8" s="370">
        <v>0</v>
      </c>
      <c r="K8" s="371">
        <v>-80000</v>
      </c>
      <c r="L8" s="371">
        <v>-6320</v>
      </c>
      <c r="M8" s="371">
        <v>-1860</v>
      </c>
      <c r="N8" s="371">
        <v>-11630</v>
      </c>
      <c r="O8" s="432">
        <v>-5612</v>
      </c>
    </row>
    <row r="9" spans="1:15" s="2" customFormat="1" ht="15" customHeight="1">
      <c r="A9" s="94" t="s">
        <v>361</v>
      </c>
      <c r="B9" s="94" t="s">
        <v>370</v>
      </c>
      <c r="C9" s="195">
        <f t="shared" ref="C9:L9" si="0">SUM(C2:C8)</f>
        <v>-382787</v>
      </c>
      <c r="D9" s="195">
        <f t="shared" si="0"/>
        <v>-389119</v>
      </c>
      <c r="E9" s="195">
        <f t="shared" si="0"/>
        <v>-391034</v>
      </c>
      <c r="F9" s="195">
        <f t="shared" si="0"/>
        <v>-399677</v>
      </c>
      <c r="G9" s="195">
        <f t="shared" si="0"/>
        <v>-395991</v>
      </c>
      <c r="H9" s="195">
        <f t="shared" si="0"/>
        <v>-392997</v>
      </c>
      <c r="I9" s="195">
        <f t="shared" si="0"/>
        <v>-425761</v>
      </c>
      <c r="J9" s="195">
        <f t="shared" si="0"/>
        <v>-455693</v>
      </c>
      <c r="K9" s="372">
        <f t="shared" si="0"/>
        <v>-524620</v>
      </c>
      <c r="L9" s="372">
        <f t="shared" si="0"/>
        <v>-458137</v>
      </c>
      <c r="M9" s="372">
        <f>SUM(M2:M8)</f>
        <v>-439492</v>
      </c>
      <c r="N9" s="372">
        <f>SUM(N2:N8)</f>
        <v>-447509</v>
      </c>
      <c r="O9" s="433">
        <f>SUM(O2:O8)</f>
        <v>-447663</v>
      </c>
    </row>
    <row r="10" spans="1:15" ht="15" customHeight="1">
      <c r="A10" s="81"/>
      <c r="B10" s="74"/>
    </row>
    <row r="11" spans="1:15" ht="15" customHeight="1">
      <c r="A11" s="368"/>
      <c r="B11" s="369"/>
    </row>
    <row r="12" spans="1:15" ht="15" customHeight="1" thickBot="1">
      <c r="A12" s="239" t="s">
        <v>360</v>
      </c>
      <c r="B12" s="239" t="s">
        <v>371</v>
      </c>
      <c r="C12" s="79" t="s">
        <v>115</v>
      </c>
      <c r="D12" s="79" t="s">
        <v>111</v>
      </c>
      <c r="E12" s="79" t="s">
        <v>116</v>
      </c>
      <c r="F12" s="79" t="s">
        <v>117</v>
      </c>
      <c r="G12" s="79" t="s">
        <v>118</v>
      </c>
      <c r="H12" s="79" t="s">
        <v>136</v>
      </c>
      <c r="I12" s="79" t="s">
        <v>137</v>
      </c>
      <c r="J12" s="79" t="s">
        <v>146</v>
      </c>
      <c r="K12" s="79" t="s">
        <v>155</v>
      </c>
      <c r="L12" s="79" t="s">
        <v>594</v>
      </c>
      <c r="M12" s="79" t="str">
        <f>M1</f>
        <v>III Q 2019</v>
      </c>
      <c r="N12" s="79" t="str">
        <f>N1</f>
        <v>IV Q 2019</v>
      </c>
      <c r="O12" s="431" t="str">
        <f>O1</f>
        <v>I Q 2020</v>
      </c>
    </row>
    <row r="13" spans="1:15" ht="15" customHeight="1">
      <c r="A13" s="80" t="s">
        <v>234</v>
      </c>
      <c r="B13" s="75" t="s">
        <v>377</v>
      </c>
      <c r="C13" s="76">
        <v>-12876</v>
      </c>
      <c r="D13" s="76">
        <v>-11748</v>
      </c>
      <c r="E13" s="76">
        <v>-14672</v>
      </c>
      <c r="F13" s="76">
        <v>-13615</v>
      </c>
      <c r="G13" s="76">
        <v>-12855</v>
      </c>
      <c r="H13" s="76">
        <v>-20043</v>
      </c>
      <c r="I13" s="76">
        <v>-15324</v>
      </c>
      <c r="J13" s="76">
        <v>-16474</v>
      </c>
      <c r="K13" s="262">
        <v>-15747</v>
      </c>
      <c r="L13" s="262">
        <v>-15742</v>
      </c>
      <c r="M13" s="262">
        <v>-14422</v>
      </c>
      <c r="N13" s="262">
        <v>-20634</v>
      </c>
      <c r="O13" s="437">
        <v>-17218</v>
      </c>
    </row>
    <row r="14" spans="1:15" ht="15" customHeight="1">
      <c r="A14" s="80" t="s">
        <v>235</v>
      </c>
      <c r="B14" s="75" t="s">
        <v>378</v>
      </c>
      <c r="C14" s="76">
        <v>-54010</v>
      </c>
      <c r="D14" s="76">
        <v>-54373</v>
      </c>
      <c r="E14" s="76">
        <v>-54775</v>
      </c>
      <c r="F14" s="76">
        <v>-49889</v>
      </c>
      <c r="G14" s="76">
        <v>-60331</v>
      </c>
      <c r="H14" s="76">
        <v>-80520</v>
      </c>
      <c r="I14" s="76">
        <v>-75179</v>
      </c>
      <c r="J14" s="76">
        <v>-28406</v>
      </c>
      <c r="K14" s="262">
        <v>-77507</v>
      </c>
      <c r="L14" s="262">
        <v>-78060</v>
      </c>
      <c r="M14" s="262">
        <v>-80745</v>
      </c>
      <c r="N14" s="262">
        <v>-72028</v>
      </c>
      <c r="O14" s="437">
        <v>-82364</v>
      </c>
    </row>
    <row r="15" spans="1:15" ht="15" customHeight="1">
      <c r="A15" s="80" t="s">
        <v>236</v>
      </c>
      <c r="B15" s="75" t="s">
        <v>659</v>
      </c>
      <c r="C15" s="76">
        <v>-13314</v>
      </c>
      <c r="D15" s="76">
        <v>-11378</v>
      </c>
      <c r="E15" s="76">
        <v>-13908</v>
      </c>
      <c r="F15" s="76">
        <v>-26974</v>
      </c>
      <c r="G15" s="76">
        <v>-18862</v>
      </c>
      <c r="H15" s="76">
        <v>-23433</v>
      </c>
      <c r="I15" s="76">
        <v>-20063</v>
      </c>
      <c r="J15" s="76">
        <v>-27315</v>
      </c>
      <c r="K15" s="262">
        <v>-14522</v>
      </c>
      <c r="L15" s="262">
        <v>-21059</v>
      </c>
      <c r="M15" s="262">
        <v>-22522</v>
      </c>
      <c r="N15" s="262">
        <v>-14322</v>
      </c>
      <c r="O15" s="437">
        <v>-15713</v>
      </c>
    </row>
    <row r="16" spans="1:15" ht="15" customHeight="1">
      <c r="A16" s="80" t="s">
        <v>237</v>
      </c>
      <c r="B16" s="75" t="s">
        <v>379</v>
      </c>
      <c r="C16" s="76">
        <v>-8126</v>
      </c>
      <c r="D16" s="76">
        <v>-8131</v>
      </c>
      <c r="E16" s="76">
        <v>-7509</v>
      </c>
      <c r="F16" s="76">
        <v>-9821</v>
      </c>
      <c r="G16" s="76">
        <v>-8507</v>
      </c>
      <c r="H16" s="76">
        <v>-9020</v>
      </c>
      <c r="I16" s="76">
        <v>-7254</v>
      </c>
      <c r="J16" s="76">
        <v>-12496</v>
      </c>
      <c r="K16" s="262">
        <v>-9635</v>
      </c>
      <c r="L16" s="262">
        <v>-10536</v>
      </c>
      <c r="M16" s="262">
        <v>-10717</v>
      </c>
      <c r="N16" s="262">
        <v>-8258</v>
      </c>
      <c r="O16" s="437">
        <v>-9171</v>
      </c>
    </row>
    <row r="17" spans="1:15" ht="15" customHeight="1">
      <c r="A17" s="80" t="s">
        <v>238</v>
      </c>
      <c r="B17" s="75" t="s">
        <v>380</v>
      </c>
      <c r="C17" s="76">
        <v>-3587</v>
      </c>
      <c r="D17" s="76">
        <v>-3087</v>
      </c>
      <c r="E17" s="76">
        <v>-3900</v>
      </c>
      <c r="F17" s="76">
        <v>-3563</v>
      </c>
      <c r="G17" s="76">
        <v>-10808</v>
      </c>
      <c r="H17" s="76">
        <v>-7629</v>
      </c>
      <c r="I17" s="76">
        <v>-7325</v>
      </c>
      <c r="J17" s="76">
        <v>1587</v>
      </c>
      <c r="K17" s="262">
        <v>-958</v>
      </c>
      <c r="L17" s="262">
        <v>-4770</v>
      </c>
      <c r="M17" s="262">
        <v>-6920</v>
      </c>
      <c r="N17" s="262">
        <v>-1948</v>
      </c>
      <c r="O17" s="437">
        <v>-3114</v>
      </c>
    </row>
    <row r="18" spans="1:15" ht="15" customHeight="1">
      <c r="A18" s="80" t="s">
        <v>372</v>
      </c>
      <c r="B18" s="75" t="s">
        <v>381</v>
      </c>
      <c r="C18" s="76">
        <v>-20821</v>
      </c>
      <c r="D18" s="76">
        <v>-20231</v>
      </c>
      <c r="E18" s="76">
        <v>-23224</v>
      </c>
      <c r="F18" s="76">
        <v>-40340</v>
      </c>
      <c r="G18" s="76">
        <v>-36102</v>
      </c>
      <c r="H18" s="76">
        <v>-37999</v>
      </c>
      <c r="I18" s="76">
        <v>-31530</v>
      </c>
      <c r="J18" s="76">
        <v>-47374</v>
      </c>
      <c r="K18" s="262">
        <v>-40571</v>
      </c>
      <c r="L18" s="262">
        <v>-45574</v>
      </c>
      <c r="M18" s="262">
        <v>-41814</v>
      </c>
      <c r="N18" s="262">
        <v>-36375</v>
      </c>
      <c r="O18" s="437">
        <v>-39040</v>
      </c>
    </row>
    <row r="19" spans="1:15" ht="15" customHeight="1">
      <c r="A19" s="80" t="s">
        <v>606</v>
      </c>
      <c r="B19" s="75" t="s">
        <v>382</v>
      </c>
      <c r="C19" s="76">
        <v>-6765</v>
      </c>
      <c r="D19" s="76">
        <v>-7098</v>
      </c>
      <c r="E19" s="76">
        <v>-7602</v>
      </c>
      <c r="F19" s="76">
        <v>-3821</v>
      </c>
      <c r="G19" s="76">
        <v>-7083</v>
      </c>
      <c r="H19" s="76">
        <v>-7698</v>
      </c>
      <c r="I19" s="76">
        <v>-6726</v>
      </c>
      <c r="J19" s="76">
        <v>-5849</v>
      </c>
      <c r="K19" s="262">
        <v>-7380</v>
      </c>
      <c r="L19" s="262">
        <v>-7650</v>
      </c>
      <c r="M19" s="262">
        <v>-7514</v>
      </c>
      <c r="N19" s="262">
        <v>-3184</v>
      </c>
      <c r="O19" s="437">
        <v>-5693</v>
      </c>
    </row>
    <row r="20" spans="1:15" s="73" customFormat="1" ht="15" customHeight="1">
      <c r="A20" s="80" t="s">
        <v>373</v>
      </c>
      <c r="B20" s="249" t="s">
        <v>383</v>
      </c>
      <c r="C20" s="88">
        <v>-86295</v>
      </c>
      <c r="D20" s="88">
        <v>-87668</v>
      </c>
      <c r="E20" s="88">
        <v>-81112</v>
      </c>
      <c r="F20" s="88">
        <v>-93215</v>
      </c>
      <c r="G20" s="88">
        <v>-84167</v>
      </c>
      <c r="H20" s="88">
        <v>-84204</v>
      </c>
      <c r="I20" s="88">
        <v>-84653</v>
      </c>
      <c r="J20" s="88">
        <v>-93181</v>
      </c>
      <c r="K20" s="262">
        <v>-49625</v>
      </c>
      <c r="L20" s="262">
        <v>-34252</v>
      </c>
      <c r="M20" s="262">
        <v>-32849</v>
      </c>
      <c r="N20" s="262">
        <v>-12117</v>
      </c>
      <c r="O20" s="437">
        <v>-30257</v>
      </c>
    </row>
    <row r="21" spans="1:15" ht="30" customHeight="1">
      <c r="A21" s="373" t="s">
        <v>239</v>
      </c>
      <c r="B21" s="89" t="s">
        <v>384</v>
      </c>
      <c r="C21" s="370">
        <v>-105152</v>
      </c>
      <c r="D21" s="370">
        <v>-70153</v>
      </c>
      <c r="E21" s="370">
        <v>-24541</v>
      </c>
      <c r="F21" s="370">
        <v>-24322</v>
      </c>
      <c r="G21" s="370">
        <v>-163630</v>
      </c>
      <c r="H21" s="370">
        <v>-3351</v>
      </c>
      <c r="I21" s="370">
        <v>-24742</v>
      </c>
      <c r="J21" s="370">
        <v>-28093</v>
      </c>
      <c r="K21" s="371">
        <v>-227995</v>
      </c>
      <c r="L21" s="371">
        <v>-29111</v>
      </c>
      <c r="M21" s="371">
        <v>-28041</v>
      </c>
      <c r="N21" s="371">
        <v>-26053</v>
      </c>
      <c r="O21" s="432">
        <v>-294897</v>
      </c>
    </row>
    <row r="22" spans="1:15" ht="15" customHeight="1">
      <c r="A22" s="80" t="s">
        <v>240</v>
      </c>
      <c r="B22" s="75" t="s">
        <v>385</v>
      </c>
      <c r="C22" s="76">
        <v>-30598</v>
      </c>
      <c r="D22" s="76">
        <v>-32056</v>
      </c>
      <c r="E22" s="76">
        <v>-25584</v>
      </c>
      <c r="F22" s="76">
        <v>-45668</v>
      </c>
      <c r="G22" s="76">
        <v>-25464</v>
      </c>
      <c r="H22" s="76">
        <v>-43050</v>
      </c>
      <c r="I22" s="76">
        <v>-59360</v>
      </c>
      <c r="J22" s="76">
        <v>-61444</v>
      </c>
      <c r="K22" s="262">
        <v>-34702</v>
      </c>
      <c r="L22" s="262">
        <v>-43143</v>
      </c>
      <c r="M22" s="262">
        <v>-40751</v>
      </c>
      <c r="N22" s="262">
        <v>-65730</v>
      </c>
      <c r="O22" s="437">
        <v>-25493</v>
      </c>
    </row>
    <row r="23" spans="1:15" ht="15" customHeight="1">
      <c r="A23" s="80" t="s">
        <v>374</v>
      </c>
      <c r="B23" s="75" t="s">
        <v>386</v>
      </c>
      <c r="C23" s="76">
        <v>-16399</v>
      </c>
      <c r="D23" s="76">
        <v>-16733</v>
      </c>
      <c r="E23" s="76">
        <v>-16052</v>
      </c>
      <c r="F23" s="76">
        <v>-18172</v>
      </c>
      <c r="G23" s="76">
        <v>-15241</v>
      </c>
      <c r="H23" s="76">
        <v>-16955</v>
      </c>
      <c r="I23" s="76">
        <v>-17067</v>
      </c>
      <c r="J23" s="76">
        <v>-22200</v>
      </c>
      <c r="K23" s="262">
        <v>-19188</v>
      </c>
      <c r="L23" s="262">
        <v>-14261</v>
      </c>
      <c r="M23" s="262">
        <v>-19287</v>
      </c>
      <c r="N23" s="262">
        <v>-14252</v>
      </c>
      <c r="O23" s="437">
        <v>-13939</v>
      </c>
    </row>
    <row r="24" spans="1:15" ht="15" customHeight="1">
      <c r="A24" s="80" t="s">
        <v>241</v>
      </c>
      <c r="B24" s="75" t="s">
        <v>387</v>
      </c>
      <c r="C24" s="76">
        <v>-3609</v>
      </c>
      <c r="D24" s="76">
        <v>-3721</v>
      </c>
      <c r="E24" s="76">
        <v>-3764</v>
      </c>
      <c r="F24" s="76">
        <v>-1364</v>
      </c>
      <c r="G24" s="76">
        <v>-3562</v>
      </c>
      <c r="H24" s="76">
        <v>-3482</v>
      </c>
      <c r="I24" s="76">
        <v>-3492</v>
      </c>
      <c r="J24" s="76">
        <v>87</v>
      </c>
      <c r="K24" s="262">
        <v>-3320</v>
      </c>
      <c r="L24" s="262">
        <v>-3128</v>
      </c>
      <c r="M24" s="262">
        <v>-2985</v>
      </c>
      <c r="N24" s="262">
        <v>262</v>
      </c>
      <c r="O24" s="437">
        <v>-2877</v>
      </c>
    </row>
    <row r="25" spans="1:15" ht="15" customHeight="1">
      <c r="A25" s="82" t="s">
        <v>375</v>
      </c>
      <c r="B25" s="77" t="s">
        <v>388</v>
      </c>
      <c r="C25" s="76">
        <v>-7501</v>
      </c>
      <c r="D25" s="76">
        <v>-6286</v>
      </c>
      <c r="E25" s="76">
        <v>-6667</v>
      </c>
      <c r="F25" s="76">
        <v>-8026</v>
      </c>
      <c r="G25" s="76">
        <v>-7172</v>
      </c>
      <c r="H25" s="76">
        <v>-8347</v>
      </c>
      <c r="I25" s="76">
        <v>-7630</v>
      </c>
      <c r="J25" s="76">
        <v>-7888</v>
      </c>
      <c r="K25" s="262">
        <v>-8888</v>
      </c>
      <c r="L25" s="262">
        <v>-9065</v>
      </c>
      <c r="M25" s="262">
        <v>-8897</v>
      </c>
      <c r="N25" s="262">
        <v>-8841</v>
      </c>
      <c r="O25" s="437">
        <v>-6186</v>
      </c>
    </row>
    <row r="26" spans="1:15" ht="15" customHeight="1">
      <c r="A26" s="82" t="s">
        <v>376</v>
      </c>
      <c r="B26" s="77" t="s">
        <v>389</v>
      </c>
      <c r="C26" s="76">
        <v>-6104</v>
      </c>
      <c r="D26" s="76">
        <v>-5833</v>
      </c>
      <c r="E26" s="76">
        <v>-6904</v>
      </c>
      <c r="F26" s="76">
        <v>-8439</v>
      </c>
      <c r="G26" s="76">
        <v>-6192</v>
      </c>
      <c r="H26" s="76">
        <v>-5445</v>
      </c>
      <c r="I26" s="76">
        <v>-8149</v>
      </c>
      <c r="J26" s="76">
        <v>-12923</v>
      </c>
      <c r="K26" s="262">
        <v>-7921</v>
      </c>
      <c r="L26" s="262">
        <v>-5231</v>
      </c>
      <c r="M26" s="262">
        <v>-7552</v>
      </c>
      <c r="N26" s="262">
        <v>-6576</v>
      </c>
      <c r="O26" s="437">
        <v>-5723</v>
      </c>
    </row>
    <row r="27" spans="1:15" s="73" customFormat="1" ht="15" customHeight="1">
      <c r="A27" s="82" t="s">
        <v>275</v>
      </c>
      <c r="B27" s="87" t="s">
        <v>300</v>
      </c>
      <c r="C27" s="88">
        <v>-5766</v>
      </c>
      <c r="D27" s="88">
        <v>-6472</v>
      </c>
      <c r="E27" s="88">
        <v>-5118</v>
      </c>
      <c r="F27" s="88">
        <v>-8363</v>
      </c>
      <c r="G27" s="88">
        <v>-6487</v>
      </c>
      <c r="H27" s="88">
        <v>-7240</v>
      </c>
      <c r="I27" s="88">
        <v>-6199</v>
      </c>
      <c r="J27" s="88">
        <v>-10775</v>
      </c>
      <c r="K27" s="262">
        <v>-3940</v>
      </c>
      <c r="L27" s="262">
        <v>-8477</v>
      </c>
      <c r="M27" s="262">
        <v>-7692</v>
      </c>
      <c r="N27" s="262">
        <v>-11418</v>
      </c>
      <c r="O27" s="437">
        <v>-6292</v>
      </c>
    </row>
    <row r="28" spans="1:15" ht="15" customHeight="1">
      <c r="A28" s="80" t="s">
        <v>243</v>
      </c>
      <c r="B28" s="75" t="s">
        <v>390</v>
      </c>
      <c r="C28" s="76">
        <v>0</v>
      </c>
      <c r="D28" s="76">
        <v>0</v>
      </c>
      <c r="E28" s="76">
        <v>0</v>
      </c>
      <c r="F28" s="76">
        <v>0</v>
      </c>
      <c r="G28" s="76">
        <v>0</v>
      </c>
      <c r="H28" s="76">
        <v>0</v>
      </c>
      <c r="I28" s="76">
        <v>0</v>
      </c>
      <c r="J28" s="76">
        <v>0</v>
      </c>
      <c r="K28" s="262">
        <v>-1951</v>
      </c>
      <c r="L28" s="262">
        <v>-9568</v>
      </c>
      <c r="M28" s="262">
        <v>-4614</v>
      </c>
      <c r="N28" s="262">
        <v>-4542</v>
      </c>
      <c r="O28" s="434">
        <f>-2202-999-151+1</f>
        <v>-3351</v>
      </c>
    </row>
    <row r="29" spans="1:15" ht="15" customHeight="1">
      <c r="A29" s="272" t="s">
        <v>607</v>
      </c>
      <c r="B29" s="75" t="s">
        <v>608</v>
      </c>
      <c r="C29" s="76"/>
      <c r="D29" s="76"/>
      <c r="E29" s="76"/>
      <c r="F29" s="76"/>
      <c r="G29" s="76"/>
      <c r="H29" s="76"/>
      <c r="I29" s="76"/>
      <c r="J29" s="76"/>
      <c r="K29" s="262">
        <v>-8389</v>
      </c>
      <c r="L29" s="262">
        <v>-15437</v>
      </c>
      <c r="M29" s="262">
        <v>-12397</v>
      </c>
      <c r="N29" s="262">
        <v>-13436</v>
      </c>
      <c r="O29" s="437">
        <v>-12693</v>
      </c>
    </row>
    <row r="30" spans="1:15" ht="15" customHeight="1">
      <c r="A30" s="269"/>
      <c r="B30" s="270"/>
      <c r="C30" s="271"/>
      <c r="D30" s="271"/>
      <c r="E30" s="271"/>
      <c r="F30" s="271"/>
      <c r="G30" s="271"/>
      <c r="H30" s="271"/>
      <c r="I30" s="271"/>
      <c r="J30" s="271"/>
      <c r="K30" s="265"/>
      <c r="L30" s="265"/>
      <c r="M30" s="265"/>
      <c r="N30" s="265"/>
      <c r="O30" s="435"/>
    </row>
    <row r="31" spans="1:15" s="2" customFormat="1" ht="15.75">
      <c r="A31" s="94" t="s">
        <v>362</v>
      </c>
      <c r="B31" s="94" t="s">
        <v>660</v>
      </c>
      <c r="C31" s="260">
        <f t="shared" ref="C31:J31" si="1">SUM(C13:C28)</f>
        <v>-380923</v>
      </c>
      <c r="D31" s="260">
        <f t="shared" si="1"/>
        <v>-344968</v>
      </c>
      <c r="E31" s="260">
        <f t="shared" si="1"/>
        <v>-295332</v>
      </c>
      <c r="F31" s="260">
        <f t="shared" si="1"/>
        <v>-355592</v>
      </c>
      <c r="G31" s="260">
        <f t="shared" si="1"/>
        <v>-466463</v>
      </c>
      <c r="H31" s="260">
        <f t="shared" si="1"/>
        <v>-358416</v>
      </c>
      <c r="I31" s="260">
        <f t="shared" si="1"/>
        <v>-374693</v>
      </c>
      <c r="J31" s="260">
        <f t="shared" si="1"/>
        <v>-372744</v>
      </c>
      <c r="K31" s="264">
        <f>SUM(K13:K29)</f>
        <v>-532239</v>
      </c>
      <c r="L31" s="264">
        <f>SUM(L13:L29)</f>
        <v>-355064</v>
      </c>
      <c r="M31" s="264">
        <f>SUM(M13:M29)</f>
        <v>-349719</v>
      </c>
      <c r="N31" s="264">
        <f>SUM(N13:N29)</f>
        <v>-319452</v>
      </c>
      <c r="O31" s="436">
        <f>SUM(O13:O29)</f>
        <v>-574021</v>
      </c>
    </row>
    <row r="32" spans="1:15" s="96" customFormat="1">
      <c r="K32" s="263"/>
      <c r="L32" s="273"/>
      <c r="M32" s="273"/>
      <c r="N32" s="273"/>
      <c r="O32" s="440"/>
    </row>
    <row r="33" spans="1:17">
      <c r="A33" s="259" t="s">
        <v>595</v>
      </c>
      <c r="B33" s="259" t="s">
        <v>596</v>
      </c>
      <c r="C33" s="260">
        <f t="shared" ref="C33:J33" si="2">SUM(C34:C35)</f>
        <v>-101987</v>
      </c>
      <c r="D33" s="260">
        <f t="shared" si="2"/>
        <v>-66974</v>
      </c>
      <c r="E33" s="260">
        <f t="shared" si="2"/>
        <v>-21058</v>
      </c>
      <c r="F33" s="260">
        <f t="shared" si="2"/>
        <v>-20942</v>
      </c>
      <c r="G33" s="260">
        <f t="shared" si="2"/>
        <v>-160255</v>
      </c>
      <c r="H33" s="260">
        <f t="shared" si="2"/>
        <v>34</v>
      </c>
      <c r="I33" s="260">
        <f t="shared" si="2"/>
        <v>-21086</v>
      </c>
      <c r="J33" s="260">
        <f t="shared" si="2"/>
        <v>-21506</v>
      </c>
      <c r="K33" s="264">
        <f>SUM(K34:K35)</f>
        <v>-220604</v>
      </c>
      <c r="L33" s="264">
        <f>SUM(L34:L35)</f>
        <v>-20746</v>
      </c>
      <c r="M33" s="264">
        <f>SUM(M34:M35)</f>
        <v>-20802</v>
      </c>
      <c r="N33" s="264">
        <f>SUM(N34:N35)</f>
        <v>-20607</v>
      </c>
      <c r="O33" s="436">
        <f>SUM(O34:O35)</f>
        <v>-287624</v>
      </c>
    </row>
    <row r="34" spans="1:17">
      <c r="A34" s="261" t="s">
        <v>597</v>
      </c>
      <c r="B34" s="261" t="s">
        <v>598</v>
      </c>
      <c r="C34" s="88">
        <v>-77117</v>
      </c>
      <c r="D34" s="88">
        <v>-49836</v>
      </c>
      <c r="E34" s="88">
        <v>0</v>
      </c>
      <c r="F34" s="88">
        <v>0</v>
      </c>
      <c r="G34" s="88">
        <v>-132329</v>
      </c>
      <c r="H34" s="88">
        <v>27797</v>
      </c>
      <c r="I34" s="88">
        <v>7500</v>
      </c>
      <c r="J34" s="88">
        <v>7500</v>
      </c>
      <c r="K34" s="262">
        <v>-199304</v>
      </c>
      <c r="L34" s="282">
        <v>0</v>
      </c>
      <c r="M34" s="282">
        <v>-9</v>
      </c>
      <c r="N34" s="282">
        <v>0</v>
      </c>
      <c r="O34" s="439">
        <v>-247990</v>
      </c>
      <c r="Q34" s="438"/>
    </row>
    <row r="35" spans="1:17">
      <c r="A35" s="261" t="s">
        <v>599</v>
      </c>
      <c r="B35" s="261" t="s">
        <v>600</v>
      </c>
      <c r="C35" s="88">
        <v>-24870</v>
      </c>
      <c r="D35" s="88">
        <v>-17138</v>
      </c>
      <c r="E35" s="88">
        <v>-21058</v>
      </c>
      <c r="F35" s="88">
        <v>-20942</v>
      </c>
      <c r="G35" s="88">
        <v>-27926</v>
      </c>
      <c r="H35" s="88">
        <v>-27763</v>
      </c>
      <c r="I35" s="88">
        <v>-28586</v>
      </c>
      <c r="J35" s="88">
        <v>-29006</v>
      </c>
      <c r="K35" s="262">
        <v>-21300</v>
      </c>
      <c r="L35" s="262">
        <f>-42046-K35</f>
        <v>-20746</v>
      </c>
      <c r="M35" s="262">
        <v>-20793</v>
      </c>
      <c r="N35" s="262">
        <v>-20607</v>
      </c>
      <c r="O35" s="434">
        <f>-39633648.42/1000</f>
        <v>-39634</v>
      </c>
    </row>
    <row r="36" spans="1:17">
      <c r="C36" s="6"/>
      <c r="D36" s="6"/>
      <c r="E36" s="6"/>
      <c r="F36" s="6"/>
      <c r="G36" s="6"/>
      <c r="H36" s="6"/>
      <c r="I36" s="6"/>
      <c r="J36" s="6"/>
      <c r="K36" s="6"/>
      <c r="L36" s="6"/>
      <c r="M36" s="6"/>
      <c r="N36" s="6"/>
      <c r="O36" s="430"/>
    </row>
    <row r="37" spans="1:17">
      <c r="C37" s="6"/>
      <c r="D37" s="6"/>
      <c r="E37" s="6"/>
      <c r="F37" s="6"/>
      <c r="G37" s="6"/>
      <c r="H37" s="6"/>
      <c r="I37" s="6"/>
      <c r="J37" s="6"/>
      <c r="K37" s="6"/>
      <c r="L37" s="6"/>
      <c r="M37" s="6"/>
      <c r="N37" s="6"/>
      <c r="O37" s="430"/>
    </row>
    <row r="38" spans="1:17">
      <c r="O38" s="438"/>
    </row>
  </sheetData>
  <customSheetViews>
    <customSheetView guid="{8DA78CF1-615A-4626-9893-6751995631A4}" scale="60" fitToPage="1">
      <pane xSplit="2" ySplit="1" topLeftCell="C5" activePane="bottomRight" state="frozen"/>
      <selection pane="bottomRight" activeCell="B38" sqref="B38"/>
      <rowBreaks count="3" manualBreakCount="3">
        <brk id="48" max="16383" man="1"/>
        <brk id="63" max="16383" man="1"/>
        <brk id="98" max="16383" man="1"/>
      </rowBreaks>
      <colBreaks count="1" manualBreakCount="1">
        <brk id="13" max="1048575" man="1"/>
      </colBreaks>
      <pageMargins left="0.75" right="0.75" top="1" bottom="1" header="0.5" footer="0.5"/>
      <pageSetup paperSize="9" scale="36" orientation="portrait" r:id="rId1"/>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2"/>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4"/>
      <headerFooter alignWithMargins="0"/>
    </customSheetView>
    <customSheetView guid="{9AF4A83C-CF57-4B40-8A74-6A0EA6C2FE5C}" scale="70" fitToPage="1" showRuler="0">
      <pane xSplit="2" topLeftCell="C1" activePane="topRight" state="frozen"/>
      <selection pane="topRight" activeCell="I7" sqref="I7"/>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5"/>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6"/>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s>
  <pageMargins left="0.75" right="0.75" top="1" bottom="1" header="0.5" footer="0.5"/>
  <pageSetup paperSize="9" scale="36" orientation="portrait" r:id="rId8"/>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0"/>
  <sheetViews>
    <sheetView zoomScaleNormal="100" workbookViewId="0">
      <selection activeCell="A15" sqref="A15"/>
    </sheetView>
  </sheetViews>
  <sheetFormatPr defaultColWidth="9.140625" defaultRowHeight="15"/>
  <cols>
    <col min="1" max="1" width="50.85546875" style="91" customWidth="1"/>
    <col min="2" max="2" width="53.85546875" style="91" customWidth="1"/>
    <col min="3" max="3" width="13.42578125" style="91" customWidth="1"/>
    <col min="4" max="4" width="13.42578125" style="3" customWidth="1"/>
    <col min="5" max="5" width="12" style="3" customWidth="1"/>
    <col min="6" max="6" width="13.5703125" style="3" customWidth="1"/>
    <col min="7" max="15" width="13.42578125" style="3" customWidth="1"/>
    <col min="16" max="16" width="9.140625" style="91" customWidth="1"/>
    <col min="17" max="17" width="12.5703125" style="3" customWidth="1"/>
    <col min="18" max="18" width="11.5703125" style="3" customWidth="1"/>
    <col min="19" max="21" width="12.42578125" style="3" customWidth="1"/>
    <col min="22" max="22" width="12.140625" style="3" customWidth="1"/>
    <col min="23" max="25" width="10.140625" style="3" bestFit="1" customWidth="1"/>
    <col min="26" max="16384" width="9.140625" style="3"/>
  </cols>
  <sheetData>
    <row r="2" spans="1:25" s="91" customFormat="1" ht="15.75" thickBot="1">
      <c r="A2" s="31" t="s">
        <v>6</v>
      </c>
      <c r="B2" s="31" t="s">
        <v>93</v>
      </c>
      <c r="C2" s="36" t="s">
        <v>189</v>
      </c>
      <c r="D2" s="36" t="s">
        <v>190</v>
      </c>
      <c r="E2" s="36" t="s">
        <v>191</v>
      </c>
      <c r="F2" s="36" t="s">
        <v>192</v>
      </c>
      <c r="G2" s="36" t="s">
        <v>193</v>
      </c>
      <c r="H2" s="36" t="s">
        <v>194</v>
      </c>
      <c r="I2" s="36" t="s">
        <v>195</v>
      </c>
      <c r="J2" s="36" t="s">
        <v>196</v>
      </c>
      <c r="K2" s="40" t="s">
        <v>197</v>
      </c>
      <c r="L2" s="40" t="s">
        <v>198</v>
      </c>
      <c r="M2" s="40" t="s">
        <v>629</v>
      </c>
      <c r="N2" s="40" t="s">
        <v>638</v>
      </c>
      <c r="O2" s="40" t="s">
        <v>674</v>
      </c>
      <c r="Q2" s="92"/>
      <c r="R2" s="92"/>
      <c r="S2" s="92"/>
      <c r="T2" s="92"/>
      <c r="U2" s="92"/>
      <c r="V2" s="92"/>
      <c r="W2" s="92"/>
      <c r="X2" s="92"/>
      <c r="Y2" s="92"/>
    </row>
    <row r="3" spans="1:25">
      <c r="A3" s="32" t="s">
        <v>404</v>
      </c>
      <c r="B3" s="32" t="s">
        <v>675</v>
      </c>
      <c r="C3" s="37">
        <v>652629</v>
      </c>
      <c r="D3" s="37">
        <v>157513</v>
      </c>
      <c r="E3" s="37">
        <v>137149</v>
      </c>
      <c r="F3" s="37">
        <v>523067</v>
      </c>
      <c r="G3" s="37">
        <v>-42006</v>
      </c>
      <c r="H3" s="37">
        <v>-423412</v>
      </c>
      <c r="I3" s="37">
        <v>80585</v>
      </c>
      <c r="J3" s="37">
        <v>-110460</v>
      </c>
      <c r="K3" s="42">
        <v>-41134</v>
      </c>
      <c r="L3" s="42">
        <v>49772</v>
      </c>
      <c r="M3" s="42">
        <v>-350017</v>
      </c>
      <c r="N3" s="42">
        <v>223476</v>
      </c>
      <c r="O3" s="42">
        <v>-657220</v>
      </c>
      <c r="P3" s="200"/>
    </row>
    <row r="4" spans="1:25" ht="23.45" customHeight="1">
      <c r="A4" s="33" t="s">
        <v>405</v>
      </c>
      <c r="B4" s="184" t="s">
        <v>672</v>
      </c>
      <c r="C4" s="38">
        <v>-600646</v>
      </c>
      <c r="D4" s="38">
        <v>-117690</v>
      </c>
      <c r="E4" s="38">
        <v>-83258</v>
      </c>
      <c r="F4" s="38">
        <v>-472051</v>
      </c>
      <c r="G4" s="38">
        <v>63132</v>
      </c>
      <c r="H4" s="38">
        <v>473695</v>
      </c>
      <c r="I4" s="38">
        <v>-37102</v>
      </c>
      <c r="J4" s="38">
        <v>145721</v>
      </c>
      <c r="K4" s="42">
        <v>84620</v>
      </c>
      <c r="L4" s="42">
        <v>-10964</v>
      </c>
      <c r="M4" s="42">
        <v>409450</v>
      </c>
      <c r="N4" s="42">
        <v>-153696</v>
      </c>
      <c r="O4" s="42">
        <v>685364</v>
      </c>
      <c r="P4" s="200"/>
    </row>
    <row r="5" spans="1:25" ht="15" customHeight="1">
      <c r="A5" s="33" t="s">
        <v>406</v>
      </c>
      <c r="B5" s="184" t="s">
        <v>407</v>
      </c>
      <c r="C5" s="38">
        <v>3356</v>
      </c>
      <c r="D5" s="38">
        <v>697</v>
      </c>
      <c r="E5" s="38">
        <v>2583</v>
      </c>
      <c r="F5" s="38">
        <v>-2371</v>
      </c>
      <c r="G5" s="38" t="s">
        <v>556</v>
      </c>
      <c r="H5" s="38" t="s">
        <v>556</v>
      </c>
      <c r="I5" s="38" t="s">
        <v>556</v>
      </c>
      <c r="J5" s="38" t="s">
        <v>556</v>
      </c>
      <c r="K5" s="42" t="s">
        <v>556</v>
      </c>
      <c r="L5" s="42" t="s">
        <v>556</v>
      </c>
      <c r="M5" s="42" t="s">
        <v>556</v>
      </c>
      <c r="N5" s="42">
        <v>0</v>
      </c>
      <c r="O5" s="42">
        <v>0</v>
      </c>
      <c r="P5" s="200"/>
    </row>
    <row r="6" spans="1:25">
      <c r="A6" s="33" t="s">
        <v>408</v>
      </c>
      <c r="B6" s="184" t="s">
        <v>409</v>
      </c>
      <c r="C6" s="38">
        <v>519</v>
      </c>
      <c r="D6" s="38">
        <v>-4292</v>
      </c>
      <c r="E6" s="38">
        <v>-907</v>
      </c>
      <c r="F6" s="38">
        <v>-1324</v>
      </c>
      <c r="G6" s="38" t="s">
        <v>556</v>
      </c>
      <c r="H6" s="38" t="s">
        <v>556</v>
      </c>
      <c r="I6" s="38" t="s">
        <v>556</v>
      </c>
      <c r="J6" s="38" t="s">
        <v>556</v>
      </c>
      <c r="K6" s="42" t="s">
        <v>556</v>
      </c>
      <c r="L6" s="42" t="s">
        <v>556</v>
      </c>
      <c r="M6" s="42" t="s">
        <v>556</v>
      </c>
      <c r="N6" s="42">
        <v>0</v>
      </c>
      <c r="O6" s="42">
        <v>0</v>
      </c>
      <c r="P6" s="200"/>
    </row>
    <row r="7" spans="1:25" ht="30" customHeight="1">
      <c r="A7" s="33" t="s">
        <v>410</v>
      </c>
      <c r="B7" s="33" t="s">
        <v>411</v>
      </c>
      <c r="C7" s="38">
        <v>0</v>
      </c>
      <c r="D7" s="38">
        <v>0</v>
      </c>
      <c r="E7" s="38">
        <v>0</v>
      </c>
      <c r="F7" s="38">
        <v>0</v>
      </c>
      <c r="G7" s="38">
        <v>-3002</v>
      </c>
      <c r="H7" s="38">
        <v>-18</v>
      </c>
      <c r="I7" s="38">
        <v>-2041</v>
      </c>
      <c r="J7" s="38">
        <v>1387</v>
      </c>
      <c r="K7" s="42">
        <v>969</v>
      </c>
      <c r="L7" s="42">
        <v>-3102</v>
      </c>
      <c r="M7" s="42">
        <v>-4231</v>
      </c>
      <c r="N7" s="42">
        <v>-587</v>
      </c>
      <c r="O7" s="42">
        <v>-12775</v>
      </c>
      <c r="P7" s="200"/>
    </row>
    <row r="8" spans="1:25" ht="30" customHeight="1">
      <c r="A8" s="33" t="s">
        <v>412</v>
      </c>
      <c r="B8" s="33" t="s">
        <v>661</v>
      </c>
      <c r="C8" s="38">
        <v>0</v>
      </c>
      <c r="D8" s="38">
        <v>0</v>
      </c>
      <c r="E8" s="38">
        <v>0</v>
      </c>
      <c r="F8" s="38">
        <v>0</v>
      </c>
      <c r="G8" s="38">
        <v>394</v>
      </c>
      <c r="H8" s="38">
        <v>11114</v>
      </c>
      <c r="I8" s="38">
        <v>10443</v>
      </c>
      <c r="J8" s="38">
        <v>480</v>
      </c>
      <c r="K8" s="42">
        <v>-17521</v>
      </c>
      <c r="L8" s="42">
        <v>-3039</v>
      </c>
      <c r="M8" s="42">
        <v>1898</v>
      </c>
      <c r="N8" s="42">
        <v>-499</v>
      </c>
      <c r="O8" s="42">
        <v>-1064</v>
      </c>
      <c r="P8" s="200"/>
    </row>
    <row r="9" spans="1:25" ht="30" customHeight="1">
      <c r="A9" s="33" t="s">
        <v>413</v>
      </c>
      <c r="B9" s="33" t="s">
        <v>662</v>
      </c>
      <c r="C9" s="38">
        <v>0</v>
      </c>
      <c r="D9" s="38">
        <v>0</v>
      </c>
      <c r="E9" s="38">
        <v>0</v>
      </c>
      <c r="F9" s="38">
        <v>0</v>
      </c>
      <c r="G9" s="38">
        <v>-19601</v>
      </c>
      <c r="H9" s="38">
        <v>7870</v>
      </c>
      <c r="I9" s="38">
        <v>8566</v>
      </c>
      <c r="J9" s="38">
        <v>-21206</v>
      </c>
      <c r="K9" s="42">
        <v>21498</v>
      </c>
      <c r="L9" s="42">
        <v>-2466</v>
      </c>
      <c r="M9" s="42">
        <v>6680</v>
      </c>
      <c r="N9" s="42">
        <v>4442</v>
      </c>
      <c r="O9" s="42">
        <v>-8002</v>
      </c>
      <c r="P9" s="200"/>
    </row>
    <row r="10" spans="1:25" s="90" customFormat="1">
      <c r="A10" s="35" t="s">
        <v>43</v>
      </c>
      <c r="B10" s="35"/>
      <c r="C10" s="39">
        <f>SUM(C3:C9)</f>
        <v>55858</v>
      </c>
      <c r="D10" s="39">
        <f>SUM(D3:D9)</f>
        <v>36228</v>
      </c>
      <c r="E10" s="39">
        <f>SUM(E3:E9)</f>
        <v>55567</v>
      </c>
      <c r="F10" s="39">
        <f>SUM(F3:F9)</f>
        <v>47321</v>
      </c>
      <c r="G10" s="39">
        <f>SUM(G3:G9)</f>
        <v>-1083</v>
      </c>
      <c r="H10" s="39">
        <f t="shared" ref="H10:O10" si="0">SUM(H3:H9)</f>
        <v>69249</v>
      </c>
      <c r="I10" s="39">
        <f t="shared" si="0"/>
        <v>60451</v>
      </c>
      <c r="J10" s="39">
        <f t="shared" si="0"/>
        <v>15922</v>
      </c>
      <c r="K10" s="39">
        <f t="shared" si="0"/>
        <v>48432</v>
      </c>
      <c r="L10" s="39">
        <f t="shared" si="0"/>
        <v>30201</v>
      </c>
      <c r="M10" s="39">
        <f t="shared" si="0"/>
        <v>63780</v>
      </c>
      <c r="N10" s="39">
        <f t="shared" si="0"/>
        <v>73136</v>
      </c>
      <c r="O10" s="39">
        <f t="shared" si="0"/>
        <v>6303</v>
      </c>
    </row>
  </sheetData>
  <customSheetViews>
    <customSheetView guid="{8DA78CF1-615A-4626-9893-6751995631A4}" scale="77" topLeftCell="C1">
      <selection activeCell="G1" sqref="G1"/>
      <pageMargins left="0.7" right="0.7" top="0.75" bottom="0.75" header="0.3" footer="0.3"/>
      <pageSetup paperSize="9" orientation="portrait" horizontalDpi="1200" verticalDpi="1200" r:id="rId1"/>
    </customSheetView>
    <customSheetView guid="{25FAB884-5E17-4008-8139-33D910C7DEFE}">
      <selection activeCell="I23" sqref="I23"/>
      <pageMargins left="0.7" right="0.7" top="0.75" bottom="0.75" header="0.3" footer="0.3"/>
    </customSheetView>
    <customSheetView guid="{687A4863-1825-4D63-B732-E76682E6DE4F}" scale="108" topLeftCell="F1">
      <selection activeCell="O1" sqref="O1:Y1048576"/>
      <pageMargins left="0.7" right="0.7" top="0.75" bottom="0.75" header="0.3" footer="0.3"/>
    </customSheetView>
    <customSheetView guid="{899D69CD-4B7E-42BC-9944-5BD922EB798C}">
      <selection activeCell="M10" sqref="M10"/>
      <pageMargins left="0.7" right="0.7" top="0.75" bottom="0.75" header="0.3" footer="0.3"/>
    </customSheetView>
    <customSheetView guid="{9AF4A83C-CF57-4B40-8A74-6A0EA6C2FE5C}">
      <selection activeCell="K10" sqref="K10:L10"/>
      <pageMargins left="0.7" right="0.7" top="0.75" bottom="0.75" header="0.3" footer="0.3"/>
    </customSheetView>
    <customSheetView guid="{57267270-6A97-4850-9DB6-FE6B399379AA}">
      <selection activeCell="L9" sqref="L9"/>
      <pageMargins left="0.7" right="0.7" top="0.75" bottom="0.75" header="0.3" footer="0.3"/>
    </customSheetView>
    <customSheetView guid="{12F8D032-8143-430B-8DFF-852E8796C402}">
      <selection activeCell="B18" sqref="B18"/>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8"/>
  <sheetViews>
    <sheetView zoomScale="90" zoomScaleNormal="90" workbookViewId="0">
      <selection activeCell="F22" sqref="F22"/>
    </sheetView>
  </sheetViews>
  <sheetFormatPr defaultColWidth="9.140625" defaultRowHeight="15"/>
  <cols>
    <col min="1" max="2" width="50.85546875" style="91" customWidth="1"/>
    <col min="3" max="3" width="13.42578125" style="91" customWidth="1"/>
    <col min="4" max="11" width="13.42578125" style="3" customWidth="1"/>
    <col min="12" max="14" width="13.42578125" style="91" customWidth="1"/>
    <col min="15" max="15" width="12.5703125" style="3" customWidth="1"/>
    <col min="16" max="16" width="11.5703125" style="3" customWidth="1"/>
    <col min="17" max="19" width="12.42578125" style="3" customWidth="1"/>
    <col min="20" max="20" width="12.140625" style="3" customWidth="1"/>
    <col min="21" max="23" width="10.140625" style="3" bestFit="1" customWidth="1"/>
    <col min="24" max="16384" width="9.140625" style="3"/>
  </cols>
  <sheetData>
    <row r="1" spans="1:23" s="91" customFormat="1" ht="15.75" thickBot="1">
      <c r="A1" s="186" t="s">
        <v>94</v>
      </c>
      <c r="B1" s="186" t="s">
        <v>7</v>
      </c>
      <c r="C1" s="36" t="s">
        <v>189</v>
      </c>
      <c r="D1" s="36" t="s">
        <v>190</v>
      </c>
      <c r="E1" s="36" t="s">
        <v>191</v>
      </c>
      <c r="F1" s="36" t="s">
        <v>192</v>
      </c>
      <c r="G1" s="36" t="s">
        <v>193</v>
      </c>
      <c r="H1" s="36" t="s">
        <v>194</v>
      </c>
      <c r="I1" s="36" t="s">
        <v>195</v>
      </c>
      <c r="J1" s="36" t="s">
        <v>196</v>
      </c>
      <c r="K1" s="40" t="s">
        <v>197</v>
      </c>
      <c r="L1" s="250" t="s">
        <v>198</v>
      </c>
      <c r="M1" s="250" t="s">
        <v>629</v>
      </c>
      <c r="N1" s="250" t="s">
        <v>638</v>
      </c>
      <c r="O1" s="250" t="s">
        <v>674</v>
      </c>
      <c r="P1" s="92"/>
      <c r="Q1" s="92"/>
      <c r="R1" s="92"/>
      <c r="S1" s="92"/>
      <c r="T1" s="92"/>
      <c r="U1" s="92"/>
      <c r="V1" s="92"/>
      <c r="W1" s="92"/>
    </row>
    <row r="2" spans="1:23" ht="38.25">
      <c r="A2" s="33" t="s">
        <v>541</v>
      </c>
      <c r="B2" s="33" t="s">
        <v>665</v>
      </c>
      <c r="C2" s="37">
        <v>0</v>
      </c>
      <c r="D2" s="37">
        <v>0</v>
      </c>
      <c r="E2" s="37">
        <v>0</v>
      </c>
      <c r="F2" s="37">
        <v>0</v>
      </c>
      <c r="G2" s="38">
        <v>210</v>
      </c>
      <c r="H2" s="38">
        <v>7498</v>
      </c>
      <c r="I2" s="38">
        <v>13897</v>
      </c>
      <c r="J2" s="38">
        <v>6722</v>
      </c>
      <c r="K2" s="38">
        <v>8486</v>
      </c>
      <c r="L2" s="251">
        <v>40500</v>
      </c>
      <c r="M2" s="251">
        <v>37508</v>
      </c>
      <c r="N2" s="251">
        <v>38179</v>
      </c>
      <c r="O2" s="251">
        <v>51976</v>
      </c>
    </row>
    <row r="3" spans="1:23" ht="38.25">
      <c r="A3" s="184" t="s">
        <v>542</v>
      </c>
      <c r="B3" s="184" t="s">
        <v>664</v>
      </c>
      <c r="C3" s="38">
        <v>0</v>
      </c>
      <c r="D3" s="38">
        <v>0</v>
      </c>
      <c r="E3" s="38">
        <v>0</v>
      </c>
      <c r="F3" s="38">
        <v>0</v>
      </c>
      <c r="G3" s="38">
        <v>-4</v>
      </c>
      <c r="H3" s="38">
        <v>3</v>
      </c>
      <c r="I3" s="38">
        <v>-23</v>
      </c>
      <c r="J3" s="38">
        <v>0</v>
      </c>
      <c r="K3" s="38">
        <v>0</v>
      </c>
      <c r="L3" s="251">
        <v>-8</v>
      </c>
      <c r="M3" s="251">
        <v>26</v>
      </c>
      <c r="N3" s="251">
        <v>0</v>
      </c>
      <c r="O3" s="251">
        <v>-5</v>
      </c>
    </row>
    <row r="4" spans="1:23" ht="38.25">
      <c r="A4" s="184" t="s">
        <v>543</v>
      </c>
      <c r="B4" s="184" t="s">
        <v>663</v>
      </c>
      <c r="C4" s="38">
        <v>0</v>
      </c>
      <c r="D4" s="38">
        <v>0</v>
      </c>
      <c r="E4" s="38">
        <v>0</v>
      </c>
      <c r="F4" s="38">
        <v>0</v>
      </c>
      <c r="G4" s="38">
        <v>4118</v>
      </c>
      <c r="H4" s="38">
        <v>10713</v>
      </c>
      <c r="I4" s="38">
        <v>14988</v>
      </c>
      <c r="J4" s="38">
        <v>-17476</v>
      </c>
      <c r="K4" s="38">
        <v>24673</v>
      </c>
      <c r="L4" s="251">
        <v>17618</v>
      </c>
      <c r="M4" s="251">
        <v>-1927</v>
      </c>
      <c r="N4" s="251">
        <v>16594</v>
      </c>
      <c r="O4" s="251">
        <v>-29930</v>
      </c>
    </row>
    <row r="5" spans="1:23" ht="25.5">
      <c r="A5" s="184" t="s">
        <v>552</v>
      </c>
      <c r="B5" s="184" t="s">
        <v>554</v>
      </c>
      <c r="C5" s="199">
        <v>10775</v>
      </c>
      <c r="D5" s="199">
        <v>0</v>
      </c>
      <c r="E5" s="199">
        <v>1866</v>
      </c>
      <c r="F5" s="199">
        <v>13823</v>
      </c>
      <c r="G5" s="38">
        <v>0</v>
      </c>
      <c r="H5" s="38">
        <v>0</v>
      </c>
      <c r="I5" s="38">
        <v>0</v>
      </c>
      <c r="J5" s="38">
        <v>0</v>
      </c>
      <c r="K5" s="38">
        <v>0</v>
      </c>
      <c r="L5" s="251">
        <v>0</v>
      </c>
      <c r="M5" s="251">
        <v>0</v>
      </c>
      <c r="N5" s="251">
        <v>0</v>
      </c>
      <c r="O5" s="251">
        <v>0</v>
      </c>
    </row>
    <row r="6" spans="1:23" ht="25.5">
      <c r="A6" s="184" t="s">
        <v>553</v>
      </c>
      <c r="B6" s="184" t="s">
        <v>555</v>
      </c>
      <c r="C6" s="199">
        <v>5503</v>
      </c>
      <c r="D6" s="199">
        <v>9700</v>
      </c>
      <c r="E6" s="199">
        <v>3503</v>
      </c>
      <c r="F6" s="199">
        <v>2116</v>
      </c>
      <c r="G6" s="38">
        <v>0</v>
      </c>
      <c r="H6" s="38">
        <v>0</v>
      </c>
      <c r="I6" s="38">
        <v>0</v>
      </c>
      <c r="J6" s="38">
        <v>0</v>
      </c>
      <c r="K6" s="38">
        <v>0</v>
      </c>
      <c r="L6" s="251">
        <v>0</v>
      </c>
      <c r="M6" s="251">
        <v>0</v>
      </c>
      <c r="N6" s="251">
        <v>0</v>
      </c>
      <c r="O6" s="251">
        <v>0</v>
      </c>
    </row>
    <row r="7" spans="1:23" ht="15" customHeight="1">
      <c r="A7" s="184" t="s">
        <v>639</v>
      </c>
      <c r="B7" s="184" t="s">
        <v>640</v>
      </c>
      <c r="C7" s="199">
        <v>0</v>
      </c>
      <c r="D7" s="199"/>
      <c r="E7" s="199">
        <v>-461</v>
      </c>
      <c r="F7" s="199">
        <v>0</v>
      </c>
      <c r="G7" s="38">
        <v>0</v>
      </c>
      <c r="H7" s="38">
        <v>0</v>
      </c>
      <c r="I7" s="38">
        <v>0</v>
      </c>
      <c r="J7" s="38">
        <v>0</v>
      </c>
      <c r="K7" s="38">
        <v>0</v>
      </c>
      <c r="L7" s="251">
        <v>0</v>
      </c>
      <c r="M7" s="251">
        <v>0</v>
      </c>
      <c r="N7" s="251">
        <v>-11244</v>
      </c>
      <c r="O7" s="251"/>
    </row>
    <row r="8" spans="1:23" ht="15" customHeight="1">
      <c r="A8" s="59" t="s">
        <v>544</v>
      </c>
      <c r="B8" s="59" t="s">
        <v>548</v>
      </c>
      <c r="C8" s="198">
        <f t="shared" ref="C8:L8" si="0">SUM(C2:C7)</f>
        <v>16278</v>
      </c>
      <c r="D8" s="198">
        <f t="shared" si="0"/>
        <v>9700</v>
      </c>
      <c r="E8" s="198">
        <f t="shared" si="0"/>
        <v>4908</v>
      </c>
      <c r="F8" s="198">
        <f t="shared" si="0"/>
        <v>15939</v>
      </c>
      <c r="G8" s="63">
        <f t="shared" si="0"/>
        <v>4324</v>
      </c>
      <c r="H8" s="63">
        <f t="shared" si="0"/>
        <v>18214</v>
      </c>
      <c r="I8" s="63">
        <f t="shared" si="0"/>
        <v>28862</v>
      </c>
      <c r="J8" s="63">
        <f t="shared" si="0"/>
        <v>-10754</v>
      </c>
      <c r="K8" s="63">
        <f t="shared" si="0"/>
        <v>33159</v>
      </c>
      <c r="L8" s="252">
        <f t="shared" si="0"/>
        <v>58110</v>
      </c>
      <c r="M8" s="252">
        <f>SUM(M2:M7)</f>
        <v>35607</v>
      </c>
      <c r="N8" s="252">
        <f>SUM(N2:N7)</f>
        <v>43529</v>
      </c>
      <c r="O8" s="252">
        <f>SUM(O2:O7)</f>
        <v>22041</v>
      </c>
    </row>
    <row r="9" spans="1:23" ht="15" customHeight="1">
      <c r="A9" s="33" t="s">
        <v>545</v>
      </c>
      <c r="B9" s="33" t="s">
        <v>549</v>
      </c>
      <c r="C9" s="196">
        <v>2789</v>
      </c>
      <c r="D9" s="196">
        <v>2898</v>
      </c>
      <c r="E9" s="196">
        <v>10806</v>
      </c>
      <c r="F9" s="196">
        <v>7267</v>
      </c>
      <c r="G9" s="38">
        <v>-9332</v>
      </c>
      <c r="H9" s="38">
        <v>6939</v>
      </c>
      <c r="I9" s="38">
        <v>8220</v>
      </c>
      <c r="J9" s="38">
        <v>-22389</v>
      </c>
      <c r="K9" s="38">
        <v>-4108</v>
      </c>
      <c r="L9" s="251">
        <v>-7809</v>
      </c>
      <c r="M9" s="251">
        <v>-46668</v>
      </c>
      <c r="N9" s="251">
        <v>50910</v>
      </c>
      <c r="O9" s="251">
        <v>-179604</v>
      </c>
    </row>
    <row r="10" spans="1:23" ht="15" customHeight="1">
      <c r="A10" s="33" t="s">
        <v>546</v>
      </c>
      <c r="B10" s="33" t="s">
        <v>550</v>
      </c>
      <c r="C10" s="196">
        <v>-1890</v>
      </c>
      <c r="D10" s="196">
        <v>-1828</v>
      </c>
      <c r="E10" s="196">
        <v>-11752</v>
      </c>
      <c r="F10" s="196">
        <v>-7613</v>
      </c>
      <c r="G10" s="38">
        <v>8935</v>
      </c>
      <c r="H10" s="38">
        <v>-8253</v>
      </c>
      <c r="I10" s="38">
        <v>-7633</v>
      </c>
      <c r="J10" s="38">
        <v>20347</v>
      </c>
      <c r="K10" s="38">
        <v>3804</v>
      </c>
      <c r="L10" s="251">
        <v>11595</v>
      </c>
      <c r="M10" s="251">
        <v>53402</v>
      </c>
      <c r="N10" s="251">
        <v>-46056</v>
      </c>
      <c r="O10" s="251">
        <v>184049</v>
      </c>
    </row>
    <row r="11" spans="1:23" ht="25.5">
      <c r="A11" s="185" t="s">
        <v>547</v>
      </c>
      <c r="B11" s="185" t="s">
        <v>551</v>
      </c>
      <c r="C11" s="197">
        <f t="shared" ref="C11:H11" si="1">SUM(C9:C10)</f>
        <v>899</v>
      </c>
      <c r="D11" s="197">
        <f t="shared" si="1"/>
        <v>1070</v>
      </c>
      <c r="E11" s="197">
        <f t="shared" si="1"/>
        <v>-946</v>
      </c>
      <c r="F11" s="197">
        <f t="shared" si="1"/>
        <v>-346</v>
      </c>
      <c r="G11" s="187">
        <f t="shared" si="1"/>
        <v>-397</v>
      </c>
      <c r="H11" s="187">
        <f t="shared" si="1"/>
        <v>-1314</v>
      </c>
      <c r="I11" s="187">
        <f t="shared" ref="I11:O11" si="2">SUM(I9:I10)</f>
        <v>587</v>
      </c>
      <c r="J11" s="187">
        <f t="shared" si="2"/>
        <v>-2042</v>
      </c>
      <c r="K11" s="187">
        <f t="shared" si="2"/>
        <v>-304</v>
      </c>
      <c r="L11" s="187">
        <f t="shared" si="2"/>
        <v>3786</v>
      </c>
      <c r="M11" s="187">
        <f t="shared" si="2"/>
        <v>6734</v>
      </c>
      <c r="N11" s="187">
        <f t="shared" si="2"/>
        <v>4854</v>
      </c>
      <c r="O11" s="187">
        <f t="shared" si="2"/>
        <v>4445</v>
      </c>
    </row>
    <row r="12" spans="1:23">
      <c r="A12" s="35" t="s">
        <v>58</v>
      </c>
      <c r="B12" s="35" t="s">
        <v>43</v>
      </c>
      <c r="C12" s="195">
        <f t="shared" ref="C12:H12" si="3">C8+C11</f>
        <v>17177</v>
      </c>
      <c r="D12" s="195">
        <f t="shared" si="3"/>
        <v>10770</v>
      </c>
      <c r="E12" s="195">
        <f t="shared" si="3"/>
        <v>3962</v>
      </c>
      <c r="F12" s="195">
        <f t="shared" si="3"/>
        <v>15593</v>
      </c>
      <c r="G12" s="39">
        <f t="shared" si="3"/>
        <v>3927</v>
      </c>
      <c r="H12" s="39">
        <f t="shared" si="3"/>
        <v>16900</v>
      </c>
      <c r="I12" s="39">
        <f t="shared" ref="I12:O12" si="4">I8+I11</f>
        <v>29449</v>
      </c>
      <c r="J12" s="39">
        <f t="shared" si="4"/>
        <v>-12796</v>
      </c>
      <c r="K12" s="39">
        <f t="shared" si="4"/>
        <v>32855</v>
      </c>
      <c r="L12" s="253">
        <f t="shared" si="4"/>
        <v>61896</v>
      </c>
      <c r="M12" s="253">
        <f t="shared" si="4"/>
        <v>42341</v>
      </c>
      <c r="N12" s="253">
        <f t="shared" si="4"/>
        <v>48383</v>
      </c>
      <c r="O12" s="253">
        <f t="shared" si="4"/>
        <v>26486</v>
      </c>
    </row>
    <row r="13" spans="1:23">
      <c r="A13" s="188"/>
      <c r="B13" s="188"/>
      <c r="C13" s="248">
        <f>C12-'P&amp;L'!C13</f>
        <v>0</v>
      </c>
      <c r="D13" s="248">
        <f>D12-'P&amp;L'!D13</f>
        <v>0</v>
      </c>
      <c r="E13" s="248">
        <f>E12-'P&amp;L'!E13</f>
        <v>0</v>
      </c>
      <c r="F13" s="248">
        <f>F12-'P&amp;L'!F13</f>
        <v>0</v>
      </c>
      <c r="G13" s="248">
        <f>G12-'P&amp;L'!G13</f>
        <v>0</v>
      </c>
      <c r="H13" s="248">
        <f>H12-'P&amp;L'!H13</f>
        <v>0</v>
      </c>
      <c r="I13" s="248">
        <f>I12-'P&amp;L'!I13</f>
        <v>0</v>
      </c>
      <c r="J13" s="248">
        <f>J12-'P&amp;L'!J13</f>
        <v>0</v>
      </c>
      <c r="K13" s="248">
        <f>K12-'P&amp;L'!K13</f>
        <v>0</v>
      </c>
      <c r="L13" s="248">
        <f>L12-'P&amp;L'!L13</f>
        <v>0</v>
      </c>
      <c r="M13" s="248">
        <f>M12-'P&amp;L'!M13</f>
        <v>0</v>
      </c>
      <c r="N13" s="248">
        <f>N12-'P&amp;L'!N13</f>
        <v>0</v>
      </c>
      <c r="O13" s="191">
        <f>'P&amp;L'!O13-O12</f>
        <v>0</v>
      </c>
    </row>
    <row r="14" spans="1:23">
      <c r="A14" s="188"/>
      <c r="B14" s="188"/>
      <c r="G14" s="189"/>
      <c r="H14" s="189"/>
      <c r="I14" s="189"/>
      <c r="J14" s="189"/>
      <c r="K14" s="189"/>
    </row>
    <row r="15" spans="1:23">
      <c r="D15" s="91"/>
      <c r="E15" s="91"/>
      <c r="F15" s="91"/>
      <c r="G15" s="91"/>
      <c r="H15" s="91"/>
      <c r="I15" s="91"/>
      <c r="J15" s="91"/>
      <c r="K15" s="91"/>
    </row>
    <row r="16" spans="1:23">
      <c r="D16" s="91"/>
      <c r="E16" s="91"/>
      <c r="F16" s="91"/>
      <c r="G16" s="91"/>
      <c r="H16" s="91"/>
      <c r="I16" s="91"/>
      <c r="J16" s="91"/>
      <c r="K16" s="91"/>
    </row>
    <row r="17" spans="7:7">
      <c r="G17" s="279"/>
    </row>
    <row r="18" spans="7:7">
      <c r="G18" s="279"/>
    </row>
    <row r="19" spans="7:7">
      <c r="G19" s="279"/>
    </row>
    <row r="20" spans="7:7">
      <c r="G20" s="279"/>
    </row>
    <row r="21" spans="7:7">
      <c r="G21" s="279"/>
    </row>
    <row r="22" spans="7:7">
      <c r="G22" s="279"/>
    </row>
    <row r="23" spans="7:7">
      <c r="G23" s="279"/>
    </row>
    <row r="24" spans="7:7">
      <c r="G24" s="279"/>
    </row>
    <row r="25" spans="7:7">
      <c r="G25" s="279"/>
    </row>
    <row r="26" spans="7:7">
      <c r="G26" s="279"/>
    </row>
    <row r="27" spans="7:7">
      <c r="G27" s="279"/>
    </row>
    <row r="28" spans="7:7">
      <c r="G28" s="279"/>
    </row>
    <row r="29" spans="7:7">
      <c r="G29" s="279"/>
    </row>
    <row r="30" spans="7:7">
      <c r="G30" s="279"/>
    </row>
    <row r="31" spans="7:7">
      <c r="G31" s="279"/>
    </row>
    <row r="32" spans="7:7">
      <c r="G32" s="279"/>
    </row>
    <row r="33" spans="7:7">
      <c r="G33" s="279"/>
    </row>
    <row r="34" spans="7:7">
      <c r="G34" s="279"/>
    </row>
    <row r="35" spans="7:7">
      <c r="G35" s="279"/>
    </row>
    <row r="36" spans="7:7">
      <c r="G36" s="279"/>
    </row>
    <row r="37" spans="7:7">
      <c r="G37" s="279">
        <f>G22+H22+I22</f>
        <v>0</v>
      </c>
    </row>
    <row r="38" spans="7:7">
      <c r="G38" s="279">
        <f>G23+H23+I23</f>
        <v>0</v>
      </c>
    </row>
  </sheetData>
  <customSheetViews>
    <customSheetView guid="{8DA78CF1-615A-4626-9893-6751995631A4}" topLeftCell="C1">
      <selection activeCell="O16" sqref="O16"/>
      <pageMargins left="0.7" right="0.7" top="0.75" bottom="0.75" header="0.3" footer="0.3"/>
      <pageSetup paperSize="9" orientation="portrait" horizontalDpi="1200" verticalDpi="1200" r:id="rId1"/>
    </customSheetView>
    <customSheetView guid="{25FAB884-5E17-4008-8139-33D910C7DEFE}">
      <selection activeCell="M29" sqref="M29"/>
      <pageMargins left="0.7" right="0.7" top="0.75" bottom="0.75" header="0.3" footer="0.3"/>
      <pageSetup paperSize="9" orientation="portrait" horizontalDpi="1200" verticalDpi="1200" r:id="rId2"/>
    </customSheetView>
    <customSheetView guid="{687A4863-1825-4D63-B732-E76682E6DE4F}" scale="52">
      <selection activeCell="E20" sqref="E20"/>
      <pageMargins left="0.7" right="0.7" top="0.75" bottom="0.75" header="0.3" footer="0.3"/>
    </customSheetView>
    <customSheetView guid="{899D69CD-4B7E-42BC-9944-5BD922EB798C}">
      <selection activeCell="O1" sqref="O1:O1048576"/>
      <pageMargins left="0.7" right="0.7" top="0.75" bottom="0.75" header="0.3" footer="0.3"/>
    </customSheetView>
    <customSheetView guid="{9AF4A83C-CF57-4B40-8A74-6A0EA6C2FE5C}">
      <selection activeCell="K12" sqref="K12:L12"/>
      <pageMargins left="0.7" right="0.7" top="0.75" bottom="0.75" header="0.3" footer="0.3"/>
    </customSheetView>
    <customSheetView guid="{57267270-6A97-4850-9DB6-FE6B399379AA}" topLeftCell="F1">
      <selection activeCell="P8" sqref="P8"/>
      <pageMargins left="0.7" right="0.7" top="0.75" bottom="0.75" header="0.3" footer="0.3"/>
    </customSheetView>
    <customSheetView guid="{12F8D032-8143-430B-8DFF-852E8796C402}">
      <selection activeCell="A6" sqref="A6:XFD6"/>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3"/>
  <sheetViews>
    <sheetView showGridLines="0" topLeftCell="C1" workbookViewId="0">
      <selection activeCell="C21" sqref="C21"/>
    </sheetView>
  </sheetViews>
  <sheetFormatPr defaultColWidth="9.140625" defaultRowHeight="15"/>
  <cols>
    <col min="1" max="1" width="37.140625" style="19" customWidth="1"/>
    <col min="2" max="2" width="40" style="19" customWidth="1"/>
    <col min="3" max="10" width="13.42578125" style="19" customWidth="1"/>
    <col min="11" max="15" width="13.42578125" style="93" customWidth="1"/>
    <col min="16" max="16384" width="9.140625" style="19"/>
  </cols>
  <sheetData>
    <row r="2" spans="1:16" ht="15.75" thickBot="1">
      <c r="A2" s="44" t="s">
        <v>283</v>
      </c>
      <c r="B2" s="44" t="s">
        <v>19</v>
      </c>
      <c r="C2" s="52" t="s">
        <v>165</v>
      </c>
      <c r="D2" s="52" t="s">
        <v>166</v>
      </c>
      <c r="E2" s="52" t="s">
        <v>167</v>
      </c>
      <c r="F2" s="52" t="s">
        <v>168</v>
      </c>
      <c r="G2" s="52" t="s">
        <v>169</v>
      </c>
      <c r="H2" s="52" t="s">
        <v>170</v>
      </c>
      <c r="I2" s="52" t="s">
        <v>171</v>
      </c>
      <c r="J2" s="52" t="s">
        <v>172</v>
      </c>
      <c r="K2" s="207">
        <v>43555</v>
      </c>
      <c r="L2" s="207">
        <v>43646</v>
      </c>
      <c r="M2" s="207">
        <v>43738</v>
      </c>
      <c r="N2" s="207">
        <v>43830</v>
      </c>
      <c r="O2" s="207">
        <v>43921</v>
      </c>
    </row>
    <row r="3" spans="1:16" ht="15" customHeight="1">
      <c r="A3" s="45" t="s">
        <v>245</v>
      </c>
      <c r="B3" s="45" t="s">
        <v>173</v>
      </c>
      <c r="C3" s="49">
        <v>46253167</v>
      </c>
      <c r="D3" s="49">
        <v>46284622</v>
      </c>
      <c r="E3" s="49">
        <v>46798848</v>
      </c>
      <c r="F3" s="49">
        <v>47776973</v>
      </c>
      <c r="G3" s="49">
        <v>47987290</v>
      </c>
      <c r="H3" s="49">
        <v>50695917</v>
      </c>
      <c r="I3" s="49">
        <v>51780791</v>
      </c>
      <c r="J3" s="49">
        <f>58603679-694</f>
        <v>58602985</v>
      </c>
      <c r="K3" s="49">
        <v>58642114</v>
      </c>
      <c r="L3" s="49">
        <v>59160302</v>
      </c>
      <c r="M3" s="49">
        <v>59679510</v>
      </c>
      <c r="N3" s="49">
        <v>58142560.6624135</v>
      </c>
      <c r="O3" s="49">
        <v>61224040</v>
      </c>
    </row>
    <row r="4" spans="1:16" ht="15" customHeight="1">
      <c r="A4" s="45" t="s">
        <v>246</v>
      </c>
      <c r="B4" s="45" t="s">
        <v>175</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O4" s="49">
        <v>82109859</v>
      </c>
      <c r="P4" s="90"/>
    </row>
    <row r="5" spans="1:16" ht="15" customHeight="1">
      <c r="A5" s="46" t="s">
        <v>284</v>
      </c>
      <c r="B5" s="333" t="s">
        <v>174</v>
      </c>
      <c r="C5" s="53">
        <v>36864612</v>
      </c>
      <c r="D5" s="53">
        <v>37213840</v>
      </c>
      <c r="E5" s="53">
        <v>37462870</v>
      </c>
      <c r="F5" s="53">
        <v>37293296</v>
      </c>
      <c r="G5" s="53">
        <v>37974294</v>
      </c>
      <c r="H5" s="53">
        <v>39336937</v>
      </c>
      <c r="I5" s="53">
        <v>40008162</v>
      </c>
      <c r="J5" s="53">
        <v>49210998</v>
      </c>
      <c r="K5" s="53">
        <v>49758145</v>
      </c>
      <c r="L5" s="53">
        <v>50193481</v>
      </c>
      <c r="M5" s="53">
        <v>51207400</v>
      </c>
      <c r="N5" s="53">
        <v>51209256.205497697</v>
      </c>
      <c r="O5" s="53">
        <v>52510564</v>
      </c>
      <c r="P5" s="90"/>
    </row>
    <row r="6" spans="1:16" ht="15" customHeight="1">
      <c r="A6" s="45" t="s">
        <v>285</v>
      </c>
      <c r="B6" s="45" t="s">
        <v>176</v>
      </c>
      <c r="C6" s="49">
        <v>6171276</v>
      </c>
      <c r="D6" s="49">
        <v>6393325</v>
      </c>
      <c r="E6" s="49">
        <v>6626082</v>
      </c>
      <c r="F6" s="49">
        <v>6848960</v>
      </c>
      <c r="G6" s="49">
        <v>7086750</v>
      </c>
      <c r="H6" s="49">
        <v>7504805</v>
      </c>
      <c r="I6" s="49">
        <v>7680256</v>
      </c>
      <c r="J6" s="49">
        <v>8204296</v>
      </c>
      <c r="K6" s="49">
        <v>8437020</v>
      </c>
      <c r="L6" s="49">
        <v>8728789</v>
      </c>
      <c r="M6" s="49">
        <v>9083101</v>
      </c>
      <c r="N6" s="49">
        <v>9266969.2782799993</v>
      </c>
      <c r="O6" s="49">
        <v>9497654</v>
      </c>
      <c r="P6" s="90"/>
    </row>
    <row r="7" spans="1:16" ht="15" customHeight="1">
      <c r="A7" s="45" t="s">
        <v>286</v>
      </c>
      <c r="B7" s="45" t="s">
        <v>177</v>
      </c>
      <c r="C7" s="49">
        <v>197405</v>
      </c>
      <c r="D7" s="49">
        <v>147118</v>
      </c>
      <c r="E7" s="49">
        <v>169182</v>
      </c>
      <c r="F7" s="49">
        <v>228201</v>
      </c>
      <c r="G7" s="49">
        <v>228162</v>
      </c>
      <c r="H7" s="49">
        <v>297466</v>
      </c>
      <c r="I7" s="49">
        <v>256741</v>
      </c>
      <c r="J7" s="49">
        <v>325773</v>
      </c>
      <c r="K7" s="49">
        <v>321342</v>
      </c>
      <c r="L7" s="49">
        <v>256772</v>
      </c>
      <c r="M7" s="49">
        <v>313027</v>
      </c>
      <c r="N7" s="49">
        <v>312469.08484000002</v>
      </c>
      <c r="O7" s="49">
        <v>367532</v>
      </c>
      <c r="P7" s="90"/>
    </row>
    <row r="8" spans="1:16" ht="15" customHeight="1">
      <c r="A8" s="45" t="s">
        <v>313</v>
      </c>
      <c r="B8" s="45" t="s">
        <v>312</v>
      </c>
      <c r="C8" s="49">
        <v>0</v>
      </c>
      <c r="D8" s="49">
        <v>0</v>
      </c>
      <c r="E8" s="49">
        <v>0</v>
      </c>
      <c r="F8" s="49">
        <v>0</v>
      </c>
      <c r="G8" s="49">
        <v>0</v>
      </c>
      <c r="H8" s="49">
        <v>0</v>
      </c>
      <c r="I8" s="49">
        <v>0</v>
      </c>
      <c r="J8" s="49">
        <v>0</v>
      </c>
      <c r="K8" s="49">
        <v>0</v>
      </c>
      <c r="L8" s="49">
        <v>0</v>
      </c>
      <c r="M8" s="49">
        <v>0</v>
      </c>
      <c r="N8" s="49">
        <v>0</v>
      </c>
      <c r="O8" s="49">
        <v>0</v>
      </c>
      <c r="P8" s="90"/>
    </row>
    <row r="9" spans="1:16" ht="15" customHeight="1">
      <c r="A9" s="45" t="s">
        <v>287</v>
      </c>
      <c r="B9" s="45" t="s">
        <v>45</v>
      </c>
      <c r="C9" s="49">
        <v>215358</v>
      </c>
      <c r="D9" s="49">
        <v>202110</v>
      </c>
      <c r="E9" s="49">
        <v>265450</v>
      </c>
      <c r="F9" s="49">
        <v>9479</v>
      </c>
      <c r="G9" s="49">
        <v>9741</v>
      </c>
      <c r="H9" s="49">
        <v>13422</v>
      </c>
      <c r="I9" s="49">
        <v>13266</v>
      </c>
      <c r="J9" s="49">
        <v>15229</v>
      </c>
      <c r="K9" s="49">
        <v>22846</v>
      </c>
      <c r="L9" s="49">
        <v>25408</v>
      </c>
      <c r="M9" s="49">
        <v>19157</v>
      </c>
      <c r="N9" s="49">
        <v>29408.596860000602</v>
      </c>
      <c r="O9" s="49">
        <v>37383</v>
      </c>
    </row>
    <row r="10" spans="1:16" ht="15" customHeight="1">
      <c r="A10" s="47" t="s">
        <v>288</v>
      </c>
      <c r="B10" s="47" t="s">
        <v>178</v>
      </c>
      <c r="C10" s="50">
        <f t="shared" ref="C10:K10" si="0">SUM(C3:C9)-C5</f>
        <v>108833839</v>
      </c>
      <c r="D10" s="50">
        <f t="shared" si="0"/>
        <v>109809244</v>
      </c>
      <c r="E10" s="50">
        <f t="shared" si="0"/>
        <v>111376495</v>
      </c>
      <c r="F10" s="50">
        <f t="shared" si="0"/>
        <v>112686027</v>
      </c>
      <c r="G10" s="50">
        <f t="shared" si="0"/>
        <v>114405959</v>
      </c>
      <c r="H10" s="50">
        <f t="shared" si="0"/>
        <v>119749622</v>
      </c>
      <c r="I10" s="50">
        <f t="shared" si="0"/>
        <v>121785346</v>
      </c>
      <c r="J10" s="50">
        <f t="shared" si="0"/>
        <v>141844700</v>
      </c>
      <c r="K10" s="50">
        <f t="shared" si="0"/>
        <v>143331653</v>
      </c>
      <c r="L10" s="50">
        <v>145545775</v>
      </c>
      <c r="M10" s="50">
        <f>M3+M4+M6+M7+M9</f>
        <v>148942734</v>
      </c>
      <c r="N10" s="50">
        <f>N3+N4+N6+N7+N9</f>
        <v>148646993</v>
      </c>
      <c r="O10" s="50">
        <f>O3+O4+O6+O7+O9</f>
        <v>153236468</v>
      </c>
    </row>
    <row r="11" spans="1:16" ht="15" customHeight="1">
      <c r="A11" s="45" t="s">
        <v>289</v>
      </c>
      <c r="B11" s="45" t="s">
        <v>179</v>
      </c>
      <c r="C11" s="49">
        <v>-4815661</v>
      </c>
      <c r="D11" s="49">
        <v>-4755517</v>
      </c>
      <c r="E11" s="49">
        <v>-4901066</v>
      </c>
      <c r="F11" s="49">
        <v>-4846130</v>
      </c>
      <c r="G11" s="49">
        <v>-5328169</v>
      </c>
      <c r="H11" s="49">
        <v>-5572650</v>
      </c>
      <c r="I11" s="49">
        <v>-5195339</v>
      </c>
      <c r="J11" s="49">
        <f>-4385016+694</f>
        <v>-4384322</v>
      </c>
      <c r="K11" s="49">
        <v>-4664510</v>
      </c>
      <c r="L11" s="49">
        <v>-4820072</v>
      </c>
      <c r="M11" s="49">
        <v>-5117348</v>
      </c>
      <c r="N11" s="49">
        <f>-5244363-1</f>
        <v>-5244364</v>
      </c>
      <c r="O11" s="49">
        <v>-5563558</v>
      </c>
    </row>
    <row r="12" spans="1:16">
      <c r="A12" s="48" t="s">
        <v>58</v>
      </c>
      <c r="B12" s="48" t="s">
        <v>43</v>
      </c>
      <c r="C12" s="51">
        <f>SUM(C10,C11)</f>
        <v>104018178</v>
      </c>
      <c r="D12" s="51">
        <f>SUM(D10,D11)</f>
        <v>105053727</v>
      </c>
      <c r="E12" s="51">
        <f>SUM(E10,E11)</f>
        <v>106475429</v>
      </c>
      <c r="F12" s="51">
        <f>SUM(F10,F11)</f>
        <v>107839897</v>
      </c>
      <c r="G12" s="51">
        <v>109077790</v>
      </c>
      <c r="H12" s="51">
        <f>SUM(H10,H11)</f>
        <v>114176972</v>
      </c>
      <c r="I12" s="51">
        <f>SUM(I10,I11)</f>
        <v>116590007</v>
      </c>
      <c r="J12" s="51">
        <f>SUM(J10,J11)</f>
        <v>137460378</v>
      </c>
      <c r="K12" s="51">
        <f>SUM(K10,K11)</f>
        <v>138667143</v>
      </c>
      <c r="L12" s="51">
        <v>140725703</v>
      </c>
      <c r="M12" s="51">
        <f>M10+M11</f>
        <v>143825386</v>
      </c>
      <c r="N12" s="51">
        <f>N10+N11</f>
        <v>143402629</v>
      </c>
      <c r="O12" s="51">
        <f>O10+O11</f>
        <v>147672910</v>
      </c>
    </row>
    <row r="14" spans="1:16" ht="10.5" customHeight="1"/>
    <row r="15" spans="1:16" ht="11.1" customHeight="1"/>
    <row r="19" spans="11:15" s="287" customFormat="1">
      <c r="K19" s="286"/>
      <c r="L19" s="286"/>
      <c r="M19" s="286"/>
      <c r="N19" s="286"/>
      <c r="O19" s="286"/>
    </row>
    <row r="23" spans="11:15" ht="10.5" customHeight="1"/>
  </sheetData>
  <customSheetViews>
    <customSheetView guid="{8DA78CF1-615A-4626-9893-6751995631A4}">
      <selection activeCell="C26" sqref="C26:C27"/>
      <pageMargins left="0.7" right="0.7" top="0.75" bottom="0.75" header="0.3" footer="0.3"/>
    </customSheetView>
    <customSheetView guid="{25FAB884-5E17-4008-8139-33D910C7DEFE}">
      <selection activeCell="G13" sqref="G13"/>
      <pageMargins left="0.7" right="0.7" top="0.75" bottom="0.75" header="0.3" footer="0.3"/>
    </customSheetView>
    <customSheetView guid="{687A4863-1825-4D63-B732-E76682E6DE4F}" showGridLines="0" topLeftCell="B1">
      <selection activeCell="B37" sqref="B37"/>
      <pageMargins left="0.7" right="0.7" top="0.75" bottom="0.75" header="0.3" footer="0.3"/>
    </customSheetView>
    <customSheetView guid="{899D69CD-4B7E-42BC-9944-5BD922EB798C}">
      <pane xSplit="2" ySplit="2" topLeftCell="C3" activePane="bottomRight" state="frozen"/>
      <selection pane="bottomRight" activeCell="E30" sqref="E30"/>
      <pageMargins left="0.7" right="0.7" top="0.75" bottom="0.75" header="0.3" footer="0.3"/>
    </customSheetView>
    <customSheetView guid="{9AF4A83C-CF57-4B40-8A74-6A0EA6C2FE5C}">
      <selection activeCell="I30" sqref="I30"/>
      <pageMargins left="0.7" right="0.7" top="0.75" bottom="0.75" header="0.3" footer="0.3"/>
    </customSheetView>
    <customSheetView guid="{57267270-6A97-4850-9DB6-FE6B399379AA}">
      <selection activeCell="A15" sqref="A15"/>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s>
  <pageMargins left="0.7" right="0.7" top="0.75" bottom="0.75" header="0.3" footer="0.3"/>
  <ignoredErrors>
    <ignoredError sqref="K10"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31"/>
  <sheetViews>
    <sheetView zoomScale="90" zoomScaleNormal="90" workbookViewId="0">
      <selection activeCell="B23" sqref="B23"/>
    </sheetView>
  </sheetViews>
  <sheetFormatPr defaultRowHeight="15"/>
  <cols>
    <col min="1" max="1" width="68.85546875" customWidth="1"/>
    <col min="2" max="2" width="61.85546875" customWidth="1"/>
    <col min="3" max="5" width="13.42578125" customWidth="1"/>
    <col min="6" max="7" width="13.42578125" style="3" customWidth="1"/>
    <col min="8" max="16" width="13.42578125" customWidth="1"/>
  </cols>
  <sheetData>
    <row r="2" spans="1:16" ht="15.75" thickBot="1">
      <c r="A2" s="55" t="s">
        <v>338</v>
      </c>
      <c r="B2" s="55" t="s">
        <v>260</v>
      </c>
      <c r="C2" s="78">
        <v>42825</v>
      </c>
      <c r="D2" s="78">
        <v>42916</v>
      </c>
      <c r="E2" s="78">
        <v>43008</v>
      </c>
      <c r="F2" s="61">
        <v>43100</v>
      </c>
      <c r="G2" s="61">
        <v>43101</v>
      </c>
      <c r="H2" s="78">
        <v>43190</v>
      </c>
      <c r="I2" s="78">
        <v>43281</v>
      </c>
      <c r="J2" s="78">
        <v>43373</v>
      </c>
      <c r="K2" s="61">
        <v>43465</v>
      </c>
      <c r="L2" s="61">
        <v>43555</v>
      </c>
      <c r="M2" s="254">
        <v>43646</v>
      </c>
      <c r="N2" s="254">
        <v>43738</v>
      </c>
      <c r="O2" s="306">
        <v>43830</v>
      </c>
      <c r="P2" s="306">
        <v>43921</v>
      </c>
    </row>
    <row r="3" spans="1:16" ht="25.5">
      <c r="A3" s="56" t="s">
        <v>339</v>
      </c>
      <c r="B3" s="60" t="s">
        <v>349</v>
      </c>
      <c r="C3" s="83"/>
      <c r="D3" s="83"/>
      <c r="E3" s="83"/>
      <c r="F3" s="62"/>
      <c r="G3" s="62">
        <f>G5+G8+G10</f>
        <v>25984209</v>
      </c>
      <c r="H3" s="62">
        <f t="shared" ref="H3:M3" si="0">H5+H8+H10</f>
        <v>26750860</v>
      </c>
      <c r="I3" s="62">
        <f t="shared" si="0"/>
        <v>32565132</v>
      </c>
      <c r="J3" s="62">
        <f t="shared" si="0"/>
        <v>33013402</v>
      </c>
      <c r="K3" s="62">
        <f t="shared" si="0"/>
        <v>36886457</v>
      </c>
      <c r="L3" s="62">
        <f t="shared" si="0"/>
        <v>36994963</v>
      </c>
      <c r="M3" s="255">
        <f t="shared" si="0"/>
        <v>37097116</v>
      </c>
      <c r="N3" s="255">
        <f>N5+N8+N10</f>
        <v>36585574</v>
      </c>
      <c r="O3" s="307">
        <f>O5+O8+O10</f>
        <v>40248937</v>
      </c>
      <c r="P3" s="307">
        <f>P5+P8+P10</f>
        <v>40130536</v>
      </c>
    </row>
    <row r="4" spans="1:16" s="3" customFormat="1" ht="15" customHeight="1">
      <c r="A4" s="56" t="s">
        <v>391</v>
      </c>
      <c r="B4" s="56" t="s">
        <v>392</v>
      </c>
      <c r="C4" s="63">
        <f>C5+C10</f>
        <v>24212430</v>
      </c>
      <c r="D4" s="63">
        <f>D5+D10</f>
        <v>24184070</v>
      </c>
      <c r="E4" s="63">
        <f>E7+E9+E11</f>
        <v>25011794</v>
      </c>
      <c r="F4" s="86">
        <f>F7+F9+F11</f>
        <v>25984209</v>
      </c>
      <c r="G4" s="56"/>
      <c r="H4" s="56"/>
      <c r="I4" s="56"/>
      <c r="J4" s="56"/>
      <c r="K4" s="56"/>
      <c r="L4" s="56"/>
      <c r="M4" s="256"/>
      <c r="N4" s="256"/>
      <c r="O4" s="308"/>
      <c r="P4" s="308"/>
    </row>
    <row r="5" spans="1:16" ht="15" customHeight="1">
      <c r="A5" s="57" t="s">
        <v>340</v>
      </c>
      <c r="B5" s="57" t="s">
        <v>350</v>
      </c>
      <c r="C5" s="38">
        <f t="shared" ref="C5:M5" si="1">C7+C6</f>
        <v>22182310</v>
      </c>
      <c r="D5" s="38">
        <f t="shared" si="1"/>
        <v>22034197</v>
      </c>
      <c r="E5" s="38">
        <f t="shared" si="1"/>
        <v>21610256</v>
      </c>
      <c r="F5" s="38">
        <f t="shared" si="1"/>
        <v>22514629</v>
      </c>
      <c r="G5" s="38">
        <f t="shared" si="1"/>
        <v>22514629</v>
      </c>
      <c r="H5" s="38">
        <f t="shared" si="1"/>
        <v>24538574</v>
      </c>
      <c r="I5" s="38">
        <f t="shared" si="1"/>
        <v>27154076</v>
      </c>
      <c r="J5" s="38">
        <f t="shared" si="1"/>
        <v>28624667</v>
      </c>
      <c r="K5" s="38">
        <f t="shared" si="1"/>
        <v>29068536</v>
      </c>
      <c r="L5" s="38">
        <f t="shared" si="1"/>
        <v>31777287</v>
      </c>
      <c r="M5" s="251">
        <f t="shared" si="1"/>
        <v>33136741</v>
      </c>
      <c r="N5" s="251">
        <f>N7+N6</f>
        <v>34540831</v>
      </c>
      <c r="O5" s="309">
        <f>O7+O6</f>
        <v>34332625</v>
      </c>
      <c r="P5" s="309">
        <f>P7+P6</f>
        <v>36500147</v>
      </c>
    </row>
    <row r="6" spans="1:16" s="3" customFormat="1" ht="15" customHeight="1">
      <c r="A6" s="85" t="s">
        <v>343</v>
      </c>
      <c r="B6" s="85" t="s">
        <v>353</v>
      </c>
      <c r="C6" s="38">
        <v>292894</v>
      </c>
      <c r="D6" s="38">
        <v>293619</v>
      </c>
      <c r="E6" s="38">
        <v>0</v>
      </c>
      <c r="F6" s="38">
        <v>0</v>
      </c>
      <c r="G6" s="38">
        <v>0</v>
      </c>
      <c r="H6" s="38">
        <v>0</v>
      </c>
      <c r="I6" s="38">
        <v>0</v>
      </c>
      <c r="J6" s="38">
        <v>0</v>
      </c>
      <c r="K6" s="38">
        <v>0</v>
      </c>
      <c r="L6" s="38">
        <v>0</v>
      </c>
      <c r="M6" s="251">
        <v>0</v>
      </c>
      <c r="N6" s="251">
        <v>0</v>
      </c>
      <c r="O6" s="309">
        <v>0</v>
      </c>
      <c r="P6" s="309">
        <v>0</v>
      </c>
    </row>
    <row r="7" spans="1:16" ht="15" customHeight="1">
      <c r="A7" s="33" t="s">
        <v>341</v>
      </c>
      <c r="B7" s="33" t="s">
        <v>351</v>
      </c>
      <c r="C7" s="38">
        <v>21889416</v>
      </c>
      <c r="D7" s="38">
        <v>21740578</v>
      </c>
      <c r="E7" s="38">
        <v>21610256</v>
      </c>
      <c r="F7" s="42">
        <v>22514629</v>
      </c>
      <c r="G7" s="42">
        <v>22514629</v>
      </c>
      <c r="H7" s="38">
        <v>24538574</v>
      </c>
      <c r="I7" s="38">
        <v>27154076</v>
      </c>
      <c r="J7" s="38">
        <v>28624667</v>
      </c>
      <c r="K7" s="38">
        <v>29068536</v>
      </c>
      <c r="L7" s="38">
        <v>31777287</v>
      </c>
      <c r="M7" s="251">
        <v>33136741</v>
      </c>
      <c r="N7" s="251">
        <v>34540831</v>
      </c>
      <c r="O7" s="309">
        <v>34332625</v>
      </c>
      <c r="P7" s="309">
        <v>36500147</v>
      </c>
    </row>
    <row r="8" spans="1:16" ht="15" customHeight="1">
      <c r="A8" s="58" t="s">
        <v>342</v>
      </c>
      <c r="B8" s="58" t="s">
        <v>352</v>
      </c>
      <c r="C8" s="38">
        <v>0</v>
      </c>
      <c r="D8" s="38">
        <v>0</v>
      </c>
      <c r="E8" s="38">
        <f t="shared" ref="E8:L8" si="2">E9</f>
        <v>1239118</v>
      </c>
      <c r="F8" s="38">
        <f t="shared" si="2"/>
        <v>1379839</v>
      </c>
      <c r="G8" s="38">
        <f t="shared" si="2"/>
        <v>1379839</v>
      </c>
      <c r="H8" s="38">
        <f t="shared" si="2"/>
        <v>82023</v>
      </c>
      <c r="I8" s="38">
        <f t="shared" si="2"/>
        <v>3279363</v>
      </c>
      <c r="J8" s="38">
        <f t="shared" si="2"/>
        <v>2299616</v>
      </c>
      <c r="K8" s="38">
        <f t="shared" si="2"/>
        <v>5999249</v>
      </c>
      <c r="L8" s="38">
        <f t="shared" si="2"/>
        <v>3214666</v>
      </c>
      <c r="M8" s="251">
        <f>M9</f>
        <v>1939700</v>
      </c>
      <c r="N8" s="251">
        <f>N9</f>
        <v>0</v>
      </c>
      <c r="O8" s="309">
        <f>O9</f>
        <v>3849679</v>
      </c>
      <c r="P8" s="309">
        <f>P9</f>
        <v>1499917</v>
      </c>
    </row>
    <row r="9" spans="1:16" ht="15" customHeight="1">
      <c r="A9" s="33" t="s">
        <v>343</v>
      </c>
      <c r="B9" s="33" t="s">
        <v>353</v>
      </c>
      <c r="C9" s="38">
        <v>0</v>
      </c>
      <c r="D9" s="38">
        <v>0</v>
      </c>
      <c r="E9" s="38">
        <v>1239118</v>
      </c>
      <c r="F9" s="42">
        <v>1379839</v>
      </c>
      <c r="G9" s="42">
        <v>1379839</v>
      </c>
      <c r="H9" s="38">
        <v>82023</v>
      </c>
      <c r="I9" s="38">
        <v>3279363</v>
      </c>
      <c r="J9" s="38">
        <v>2299616</v>
      </c>
      <c r="K9" s="38">
        <v>5999249</v>
      </c>
      <c r="L9" s="38">
        <v>3214666</v>
      </c>
      <c r="M9" s="251">
        <v>1939700</v>
      </c>
      <c r="N9" s="251">
        <v>0</v>
      </c>
      <c r="O9" s="309">
        <v>3849679</v>
      </c>
      <c r="P9" s="309">
        <v>1499917</v>
      </c>
    </row>
    <row r="10" spans="1:16" ht="15" customHeight="1">
      <c r="A10" s="57" t="s">
        <v>344</v>
      </c>
      <c r="B10" s="57" t="s">
        <v>354</v>
      </c>
      <c r="C10" s="38">
        <f>C11</f>
        <v>2030120</v>
      </c>
      <c r="D10" s="38">
        <f>D11</f>
        <v>2149873</v>
      </c>
      <c r="E10" s="38">
        <f>E11</f>
        <v>2162420</v>
      </c>
      <c r="F10" s="38">
        <f>F11</f>
        <v>2089741</v>
      </c>
      <c r="G10" s="38">
        <f t="shared" ref="G10:N10" si="3">G11</f>
        <v>2089741</v>
      </c>
      <c r="H10" s="38">
        <f t="shared" si="3"/>
        <v>2130263</v>
      </c>
      <c r="I10" s="38">
        <f t="shared" si="3"/>
        <v>2131693</v>
      </c>
      <c r="J10" s="38">
        <f t="shared" si="3"/>
        <v>2089119</v>
      </c>
      <c r="K10" s="38">
        <f t="shared" si="3"/>
        <v>1818672</v>
      </c>
      <c r="L10" s="38">
        <f t="shared" si="3"/>
        <v>2003010</v>
      </c>
      <c r="M10" s="251">
        <f t="shared" si="3"/>
        <v>2020675</v>
      </c>
      <c r="N10" s="251">
        <f t="shared" si="3"/>
        <v>2044743</v>
      </c>
      <c r="O10" s="309">
        <f>O11</f>
        <v>2066633</v>
      </c>
      <c r="P10" s="309">
        <f>P11</f>
        <v>2130472</v>
      </c>
    </row>
    <row r="11" spans="1:16" ht="15" customHeight="1">
      <c r="A11" s="57" t="s">
        <v>341</v>
      </c>
      <c r="B11" s="57" t="s">
        <v>355</v>
      </c>
      <c r="C11" s="38">
        <v>2030120</v>
      </c>
      <c r="D11" s="38">
        <v>2149873</v>
      </c>
      <c r="E11" s="38">
        <v>2162420</v>
      </c>
      <c r="F11" s="38">
        <v>2089741</v>
      </c>
      <c r="G11" s="38">
        <v>2089741</v>
      </c>
      <c r="H11" s="38">
        <v>2130263</v>
      </c>
      <c r="I11" s="38">
        <v>2131693</v>
      </c>
      <c r="J11" s="38">
        <v>2089119</v>
      </c>
      <c r="K11" s="38">
        <v>1818672</v>
      </c>
      <c r="L11" s="38">
        <v>2003010</v>
      </c>
      <c r="M11" s="251">
        <v>2020675</v>
      </c>
      <c r="N11" s="251">
        <v>2044743</v>
      </c>
      <c r="O11" s="309">
        <v>2066633</v>
      </c>
      <c r="P11" s="309">
        <v>2130472</v>
      </c>
    </row>
    <row r="12" spans="1:16" ht="30" customHeight="1">
      <c r="A12" s="56" t="s">
        <v>345</v>
      </c>
      <c r="B12" s="59" t="s">
        <v>356</v>
      </c>
      <c r="C12" s="84"/>
      <c r="D12" s="84"/>
      <c r="E12" s="84"/>
      <c r="F12" s="63"/>
      <c r="G12" s="63">
        <v>93165</v>
      </c>
      <c r="H12" s="63">
        <f>3390+95848</f>
        <v>99238</v>
      </c>
      <c r="I12" s="63">
        <f>2356+116390</f>
        <v>118746</v>
      </c>
      <c r="J12" s="63">
        <f>1855+129475</f>
        <v>131330</v>
      </c>
      <c r="K12" s="63">
        <f>134741+1770</f>
        <v>136511</v>
      </c>
      <c r="L12" s="63">
        <f>162016+1862</f>
        <v>163878</v>
      </c>
      <c r="M12" s="252">
        <v>177035</v>
      </c>
      <c r="N12" s="252">
        <v>187335</v>
      </c>
      <c r="O12" s="310">
        <v>194285</v>
      </c>
      <c r="P12" s="310">
        <v>181321</v>
      </c>
    </row>
    <row r="13" spans="1:16" ht="30" customHeight="1">
      <c r="A13" s="59" t="s">
        <v>346</v>
      </c>
      <c r="B13" s="59" t="s">
        <v>357</v>
      </c>
      <c r="C13" s="84"/>
      <c r="D13" s="84"/>
      <c r="E13" s="84"/>
      <c r="F13" s="63"/>
      <c r="G13" s="63">
        <f>G15+G16</f>
        <v>812620</v>
      </c>
      <c r="H13" s="63">
        <f t="shared" ref="H13:M13" si="4">H15+H16</f>
        <v>811584</v>
      </c>
      <c r="I13" s="63">
        <f t="shared" si="4"/>
        <v>843573</v>
      </c>
      <c r="J13" s="63">
        <f t="shared" si="4"/>
        <v>841340</v>
      </c>
      <c r="K13" s="63">
        <f t="shared" si="4"/>
        <v>821538</v>
      </c>
      <c r="L13" s="63">
        <f t="shared" si="4"/>
        <v>817717</v>
      </c>
      <c r="M13" s="344">
        <f t="shared" si="4"/>
        <v>807301</v>
      </c>
      <c r="N13" s="344">
        <f>N15+N16</f>
        <v>808758</v>
      </c>
      <c r="O13" s="343">
        <f>O15+O16</f>
        <v>884912</v>
      </c>
      <c r="P13" s="343">
        <f>P15+P16</f>
        <v>881236</v>
      </c>
    </row>
    <row r="14" spans="1:16" s="3" customFormat="1">
      <c r="A14" s="59" t="s">
        <v>393</v>
      </c>
      <c r="B14" s="59" t="s">
        <v>627</v>
      </c>
      <c r="C14" s="63">
        <f>C15+C16</f>
        <v>878321</v>
      </c>
      <c r="D14" s="63">
        <f>D15+D16</f>
        <v>888437</v>
      </c>
      <c r="E14" s="63">
        <f>E15+E16</f>
        <v>914701</v>
      </c>
      <c r="F14" s="63">
        <f>F15+F16</f>
        <v>920879</v>
      </c>
      <c r="G14" s="63"/>
      <c r="H14" s="63"/>
      <c r="I14" s="63"/>
      <c r="J14" s="63"/>
      <c r="K14" s="63"/>
      <c r="L14" s="63"/>
      <c r="M14" s="252"/>
      <c r="N14" s="252"/>
      <c r="O14" s="310"/>
      <c r="P14" s="310"/>
    </row>
    <row r="15" spans="1:16" ht="15" customHeight="1">
      <c r="A15" s="33" t="s">
        <v>347</v>
      </c>
      <c r="B15" s="33" t="s">
        <v>358</v>
      </c>
      <c r="C15" s="38">
        <v>22970</v>
      </c>
      <c r="D15" s="38">
        <v>22405</v>
      </c>
      <c r="E15" s="38">
        <v>22093</v>
      </c>
      <c r="F15" s="38">
        <v>19329</v>
      </c>
      <c r="G15" s="38">
        <v>19329</v>
      </c>
      <c r="H15" s="38">
        <v>19663</v>
      </c>
      <c r="I15" s="38">
        <v>18663</v>
      </c>
      <c r="J15" s="38">
        <v>16297</v>
      </c>
      <c r="K15" s="38">
        <v>16720</v>
      </c>
      <c r="L15" s="38">
        <v>12897</v>
      </c>
      <c r="M15" s="251">
        <v>13997</v>
      </c>
      <c r="N15" s="251">
        <v>15164</v>
      </c>
      <c r="O15" s="309">
        <v>19996</v>
      </c>
      <c r="P15" s="309">
        <v>16280</v>
      </c>
    </row>
    <row r="16" spans="1:16" ht="15" customHeight="1">
      <c r="A16" s="57" t="s">
        <v>348</v>
      </c>
      <c r="B16" s="57" t="s">
        <v>359</v>
      </c>
      <c r="C16" s="38">
        <v>855351</v>
      </c>
      <c r="D16" s="38">
        <v>866032</v>
      </c>
      <c r="E16" s="38">
        <v>892608</v>
      </c>
      <c r="F16" s="38">
        <v>901550</v>
      </c>
      <c r="G16" s="38">
        <v>793291</v>
      </c>
      <c r="H16" s="38">
        <v>791921</v>
      </c>
      <c r="I16" s="38">
        <v>824910</v>
      </c>
      <c r="J16" s="38">
        <v>825043</v>
      </c>
      <c r="K16" s="38">
        <v>804818</v>
      </c>
      <c r="L16" s="38">
        <v>804820</v>
      </c>
      <c r="M16" s="251">
        <v>793304</v>
      </c>
      <c r="N16" s="251">
        <v>793594</v>
      </c>
      <c r="O16" s="309">
        <v>864916</v>
      </c>
      <c r="P16" s="309">
        <v>864956</v>
      </c>
    </row>
    <row r="17" spans="1:21" ht="15" customHeight="1">
      <c r="A17" s="35" t="s">
        <v>58</v>
      </c>
      <c r="B17" s="35" t="s">
        <v>43</v>
      </c>
      <c r="C17" s="192">
        <f>C4+C14</f>
        <v>25090751</v>
      </c>
      <c r="D17" s="192">
        <f>D4+D14</f>
        <v>25072507</v>
      </c>
      <c r="E17" s="192">
        <f>E4+E14</f>
        <v>25926495</v>
      </c>
      <c r="F17" s="192">
        <f>F4+F14</f>
        <v>26905088</v>
      </c>
      <c r="G17" s="193">
        <f>G3+G12+G13</f>
        <v>26889994</v>
      </c>
      <c r="H17" s="193">
        <f>H3+H12+H13</f>
        <v>27661682</v>
      </c>
      <c r="I17" s="193">
        <f>I3+I12+I13</f>
        <v>33527451</v>
      </c>
      <c r="J17" s="193">
        <f t="shared" ref="J17:O17" si="5">J3+J12+J13</f>
        <v>33986072</v>
      </c>
      <c r="K17" s="193">
        <f t="shared" si="5"/>
        <v>37844506</v>
      </c>
      <c r="L17" s="193">
        <f t="shared" si="5"/>
        <v>37976558</v>
      </c>
      <c r="M17" s="193">
        <f t="shared" si="5"/>
        <v>38081452</v>
      </c>
      <c r="N17" s="193">
        <f t="shared" si="5"/>
        <v>37581667</v>
      </c>
      <c r="O17" s="193">
        <f t="shared" si="5"/>
        <v>41328134</v>
      </c>
      <c r="P17" s="193">
        <f>P3+P12+P13</f>
        <v>41193093</v>
      </c>
    </row>
    <row r="18" spans="1:21" s="3" customFormat="1">
      <c r="B18" s="190"/>
      <c r="C18" s="345">
        <f>C17-BS!D11</f>
        <v>0</v>
      </c>
      <c r="D18" s="345">
        <f>D17-BS!E11</f>
        <v>0</v>
      </c>
      <c r="E18" s="345">
        <f>E17-BS!F11</f>
        <v>0</v>
      </c>
      <c r="F18" s="345">
        <f>F17-BS!G11</f>
        <v>0</v>
      </c>
      <c r="G18" s="345">
        <f>BS!H12-G17</f>
        <v>0</v>
      </c>
      <c r="H18" s="345">
        <f>H17-BS!I12</f>
        <v>0</v>
      </c>
      <c r="I18" s="345">
        <f>I17-BS!J12</f>
        <v>0</v>
      </c>
      <c r="J18" s="345">
        <f>J17-BS!K12</f>
        <v>0</v>
      </c>
      <c r="K18" s="345">
        <f>K17-BS!L12</f>
        <v>0</v>
      </c>
      <c r="L18" s="345">
        <f>L17-BS!M12</f>
        <v>0</v>
      </c>
      <c r="M18" s="345">
        <f>M17-BS!N12</f>
        <v>0</v>
      </c>
      <c r="N18" s="345">
        <f>N17-BS!O12</f>
        <v>0</v>
      </c>
      <c r="O18" s="345">
        <f>O17-BS!P12</f>
        <v>0</v>
      </c>
      <c r="P18" s="191">
        <f>BS!Q12-P17</f>
        <v>0</v>
      </c>
      <c r="Q18" s="190"/>
      <c r="R18" s="190"/>
      <c r="S18" s="190"/>
      <c r="T18" s="190"/>
      <c r="U18" s="190"/>
    </row>
    <row r="19" spans="1:21" s="3" customFormat="1">
      <c r="B19" s="190"/>
      <c r="C19" s="190"/>
      <c r="D19" s="191"/>
      <c r="E19" s="190"/>
      <c r="F19" s="191"/>
      <c r="G19" s="248">
        <f>G18-G17</f>
        <v>-26889994</v>
      </c>
      <c r="H19" s="191"/>
      <c r="I19" s="191"/>
      <c r="J19" s="337"/>
      <c r="K19" s="190"/>
      <c r="L19" s="190"/>
      <c r="M19" s="190"/>
      <c r="N19" s="190"/>
      <c r="O19" s="190"/>
      <c r="P19" s="190"/>
      <c r="Q19" s="190"/>
      <c r="R19" s="190"/>
      <c r="S19" s="190"/>
      <c r="T19" s="190"/>
      <c r="U19" s="190"/>
    </row>
    <row r="20" spans="1:21">
      <c r="B20" s="190"/>
      <c r="C20" s="190"/>
      <c r="D20" s="191"/>
      <c r="E20" s="191"/>
      <c r="F20" s="191"/>
      <c r="G20" s="248"/>
      <c r="H20" s="191"/>
      <c r="I20" s="191"/>
      <c r="J20" s="191"/>
      <c r="K20" s="191"/>
      <c r="L20" s="191"/>
      <c r="M20" s="191"/>
      <c r="N20" s="191"/>
      <c r="O20" s="191"/>
      <c r="P20" s="190"/>
      <c r="Q20" s="190"/>
      <c r="R20" s="190"/>
      <c r="S20" s="190"/>
      <c r="T20" s="190"/>
      <c r="U20" s="190"/>
    </row>
    <row r="21" spans="1:21">
      <c r="B21" s="190"/>
      <c r="C21" s="190"/>
      <c r="D21" s="190"/>
      <c r="E21" s="190"/>
      <c r="F21" s="190"/>
      <c r="G21" s="342"/>
      <c r="H21" s="190"/>
      <c r="I21" s="190"/>
      <c r="J21" s="190"/>
      <c r="K21" s="190"/>
      <c r="L21" s="190"/>
      <c r="M21" s="190"/>
      <c r="N21" s="190"/>
      <c r="O21" s="190"/>
      <c r="P21" s="190"/>
      <c r="Q21" s="190"/>
      <c r="R21" s="190"/>
      <c r="S21" s="190"/>
      <c r="T21" s="190"/>
      <c r="U21" s="190"/>
    </row>
    <row r="22" spans="1:21" ht="15.75">
      <c r="B22" s="190"/>
      <c r="C22" s="190"/>
      <c r="D22" s="190"/>
      <c r="E22" s="190"/>
      <c r="F22" s="190"/>
      <c r="G22" s="303">
        <v>25984209</v>
      </c>
      <c r="H22" s="190"/>
      <c r="I22" s="190"/>
      <c r="J22" s="190"/>
      <c r="K22" s="190"/>
      <c r="L22" s="190"/>
      <c r="M22" s="190"/>
      <c r="N22" s="190"/>
      <c r="O22" s="190"/>
      <c r="P22" s="190"/>
      <c r="Q22" s="190"/>
      <c r="R22" s="190"/>
      <c r="S22" s="190"/>
      <c r="T22" s="190"/>
      <c r="U22" s="190"/>
    </row>
    <row r="23" spans="1:21" ht="15.75">
      <c r="B23" s="190"/>
      <c r="C23" s="190"/>
      <c r="D23" s="190"/>
      <c r="E23" s="190"/>
      <c r="F23" s="190"/>
      <c r="G23" s="303">
        <v>93165</v>
      </c>
      <c r="H23" s="190"/>
      <c r="I23" s="190"/>
      <c r="J23" s="190"/>
      <c r="K23" s="190"/>
      <c r="L23" s="190"/>
      <c r="M23" s="190"/>
      <c r="N23" s="190"/>
      <c r="O23" s="190"/>
      <c r="P23" s="190"/>
      <c r="Q23" s="190"/>
      <c r="R23" s="190"/>
      <c r="S23" s="190"/>
      <c r="T23" s="190"/>
      <c r="U23" s="190"/>
    </row>
    <row r="24" spans="1:21" ht="15.75">
      <c r="B24" s="190"/>
      <c r="C24" s="190"/>
      <c r="D24" s="190"/>
      <c r="E24" s="190"/>
      <c r="F24" s="190"/>
      <c r="G24" s="303">
        <v>812620</v>
      </c>
      <c r="H24" s="190"/>
      <c r="I24" s="190"/>
      <c r="J24" s="191"/>
      <c r="K24" s="190"/>
      <c r="L24" s="190"/>
      <c r="M24" s="190"/>
      <c r="N24" s="190"/>
      <c r="O24" s="190"/>
      <c r="P24" s="190"/>
      <c r="Q24" s="190"/>
      <c r="R24" s="190"/>
      <c r="S24" s="190"/>
      <c r="T24" s="190"/>
      <c r="U24" s="190"/>
    </row>
    <row r="25" spans="1:21">
      <c r="C25" s="190"/>
      <c r="D25" s="190"/>
      <c r="E25" s="190"/>
      <c r="F25" s="190"/>
      <c r="G25" s="342"/>
      <c r="H25" s="190"/>
      <c r="I25" s="190"/>
      <c r="J25" s="191"/>
      <c r="K25" s="190"/>
      <c r="L25" s="190"/>
      <c r="M25" s="190"/>
      <c r="N25" s="190"/>
      <c r="O25" s="190"/>
      <c r="P25" s="327"/>
    </row>
    <row r="26" spans="1:21">
      <c r="C26" s="190"/>
      <c r="D26" s="190"/>
      <c r="E26" s="190"/>
      <c r="F26" s="190"/>
      <c r="G26" s="342"/>
      <c r="H26" s="190"/>
      <c r="I26" s="190"/>
      <c r="J26" s="190"/>
      <c r="K26" s="190"/>
      <c r="L26" s="190"/>
      <c r="M26" s="190"/>
      <c r="N26" s="190"/>
      <c r="O26" s="190"/>
      <c r="P26" s="327"/>
    </row>
    <row r="27" spans="1:21">
      <c r="C27" s="190"/>
      <c r="D27" s="190"/>
      <c r="E27" s="190"/>
      <c r="F27" s="190"/>
      <c r="G27" s="190"/>
      <c r="H27" s="190"/>
      <c r="I27" s="190"/>
      <c r="J27" s="190"/>
      <c r="K27" s="190"/>
      <c r="L27" s="190"/>
      <c r="M27" s="190"/>
      <c r="N27" s="190"/>
      <c r="O27" s="190"/>
      <c r="P27" s="327"/>
    </row>
    <row r="28" spans="1:21">
      <c r="C28" s="190"/>
      <c r="D28" s="190"/>
      <c r="E28" s="190"/>
      <c r="F28" s="190"/>
      <c r="G28" s="190"/>
      <c r="H28" s="190"/>
      <c r="I28" s="190"/>
      <c r="J28" s="190"/>
      <c r="K28" s="190"/>
      <c r="L28" s="190"/>
      <c r="M28" s="190"/>
      <c r="N28" s="190"/>
      <c r="O28" s="190"/>
      <c r="P28" s="327"/>
    </row>
    <row r="29" spans="1:21">
      <c r="C29" s="190"/>
      <c r="D29" s="190"/>
      <c r="E29" s="190"/>
      <c r="F29" s="190"/>
      <c r="G29" s="190"/>
      <c r="H29" s="190"/>
      <c r="I29" s="190"/>
      <c r="J29" s="190"/>
      <c r="K29" s="190"/>
      <c r="L29" s="190"/>
      <c r="M29" s="190"/>
      <c r="N29" s="190"/>
      <c r="O29" s="190"/>
      <c r="P29" s="327"/>
    </row>
    <row r="30" spans="1:21">
      <c r="C30" s="190"/>
      <c r="D30" s="190"/>
      <c r="E30" s="190"/>
      <c r="F30" s="190"/>
      <c r="G30" s="190"/>
      <c r="H30" s="190"/>
      <c r="I30" s="190"/>
      <c r="J30" s="190"/>
      <c r="K30" s="190"/>
      <c r="L30" s="190"/>
      <c r="M30" s="190"/>
      <c r="N30" s="190"/>
      <c r="O30" s="190"/>
    </row>
    <row r="31" spans="1:21">
      <c r="C31" s="190"/>
      <c r="D31" s="190"/>
      <c r="E31" s="190"/>
      <c r="F31" s="190"/>
      <c r="G31" s="190"/>
      <c r="H31" s="190"/>
      <c r="I31" s="190"/>
      <c r="J31" s="190"/>
      <c r="K31" s="190"/>
      <c r="L31" s="190"/>
      <c r="M31" s="190"/>
      <c r="N31" s="190"/>
      <c r="O31" s="190"/>
    </row>
  </sheetData>
  <customSheetViews>
    <customSheetView guid="{8DA78CF1-615A-4626-9893-6751995631A4}" topLeftCell="E1">
      <selection activeCell="R12" sqref="R12"/>
      <pageMargins left="0.7" right="0.7" top="0.75" bottom="0.75" header="0.3" footer="0.3"/>
      <pageSetup paperSize="9" orientation="portrait" horizontalDpi="1200" verticalDpi="1200" r:id="rId1"/>
    </customSheetView>
    <customSheetView guid="{25FAB884-5E17-4008-8139-33D910C7DEFE}" topLeftCell="B1">
      <selection activeCell="H31" sqref="H31"/>
      <pageMargins left="0.7" right="0.7" top="0.75" bottom="0.75" header="0.3" footer="0.3"/>
    </customSheetView>
    <customSheetView guid="{687A4863-1825-4D63-B732-E76682E6DE4F}" scale="42">
      <selection activeCell="B3" sqref="B3"/>
      <pageMargins left="0.7" right="0.7" top="0.75" bottom="0.75" header="0.3" footer="0.3"/>
    </customSheetView>
    <customSheetView guid="{899D69CD-4B7E-42BC-9944-5BD922EB798C}" topLeftCell="B1">
      <selection activeCell="H12" sqref="H12"/>
      <pageMargins left="0.7" right="0.7" top="0.75" bottom="0.75" header="0.3" footer="0.3"/>
    </customSheetView>
    <customSheetView guid="{9AF4A83C-CF57-4B40-8A74-6A0EA6C2FE5C}">
      <selection activeCell="B12" sqref="B12"/>
      <pageMargins left="0.7" right="0.7" top="0.75" bottom="0.75" header="0.3" footer="0.3"/>
      <pageSetup paperSize="9" orientation="portrait" horizontalDpi="1200" verticalDpi="1200" r:id="rId2"/>
    </customSheetView>
    <customSheetView guid="{57267270-6A97-4850-9DB6-FE6B399379AA}" scale="110" topLeftCell="C1">
      <selection activeCell="M15" sqref="M15"/>
      <pageMargins left="0.7" right="0.7" top="0.75" bottom="0.75" header="0.3" footer="0.3"/>
      <pageSetup paperSize="9" orientation="portrait" horizontalDpi="1200" verticalDpi="1200" r:id="rId3"/>
    </customSheetView>
    <customSheetView guid="{12F8D032-8143-430B-8DFF-852E8796C402}">
      <selection activeCell="B3" sqref="B3"/>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20</vt:i4>
      </vt:variant>
      <vt:variant>
        <vt:lpstr>Zakresy nazwane</vt:lpstr>
      </vt:variant>
      <vt:variant>
        <vt:i4>2</vt:i4>
      </vt:variant>
    </vt:vector>
  </HeadingPairs>
  <TitlesOfParts>
    <vt:vector size="22" baseType="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Zobowiązania wobec klientów</vt:lpstr>
      <vt:lpstr>Należn. i zob. od banków</vt:lpstr>
      <vt:lpstr>Aktywa i zobow. fin. do obrotu</vt:lpstr>
      <vt:lpstr>Pozostałe przychody operacyjne</vt:lpstr>
      <vt:lpstr>Pozostałe koszty operacyjne</vt:lpstr>
      <vt:lpstr>Rezerwy_RZiS _Q (2)</vt:lpstr>
      <vt:lpstr>Wskaźniki </vt:lpstr>
      <vt:lpstr>Jakość należności od klientów </vt:lpstr>
      <vt:lpstr>Wybrane dane niefinansowe </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Stadler Dorota</cp:lastModifiedBy>
  <cp:lastPrinted>2019-10-28T11:13:56Z</cp:lastPrinted>
  <dcterms:created xsi:type="dcterms:W3CDTF">2013-02-26T14:06:48Z</dcterms:created>
  <dcterms:modified xsi:type="dcterms:W3CDTF">2020-04-28T06:09:42Z</dcterms:modified>
</cp:coreProperties>
</file>